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225" yWindow="165" windowWidth="10830" windowHeight="8985"/>
  </bookViews>
  <sheets>
    <sheet name="локалка" sheetId="1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583" i="15" l="1"/>
  <c r="F408" i="15"/>
  <c r="G584" i="15"/>
  <c r="F513" i="15" l="1"/>
  <c r="F584" i="15" l="1"/>
  <c r="J574" i="15" l="1"/>
  <c r="J573" i="15"/>
  <c r="J572" i="15"/>
  <c r="F571" i="15"/>
  <c r="F570" i="15"/>
  <c r="F569" i="15"/>
  <c r="N568" i="15"/>
  <c r="F568" i="15"/>
  <c r="N567" i="15"/>
  <c r="F567" i="15"/>
  <c r="F566" i="15"/>
  <c r="F565" i="15"/>
  <c r="F564" i="15"/>
  <c r="R563" i="15"/>
  <c r="N563" i="15"/>
  <c r="H563" i="15"/>
  <c r="G563" i="15"/>
  <c r="F563" i="15"/>
  <c r="J568" i="15" s="1"/>
  <c r="F562" i="15"/>
  <c r="R561" i="15"/>
  <c r="N561" i="15"/>
  <c r="J561" i="15"/>
  <c r="H561" i="15"/>
  <c r="G561" i="15"/>
  <c r="F561" i="15"/>
  <c r="F560" i="15"/>
  <c r="F559" i="15"/>
  <c r="F558" i="15"/>
  <c r="F557" i="15"/>
  <c r="R556" i="15"/>
  <c r="N556" i="15"/>
  <c r="J556" i="15"/>
  <c r="H556" i="15"/>
  <c r="G556" i="15"/>
  <c r="F556" i="15"/>
  <c r="R552" i="15"/>
  <c r="N552" i="15"/>
  <c r="H552" i="15"/>
  <c r="F551" i="15"/>
  <c r="F550" i="15"/>
  <c r="F549" i="15"/>
  <c r="F548" i="15"/>
  <c r="F547" i="15"/>
  <c r="R545" i="15"/>
  <c r="N545" i="15"/>
  <c r="J545" i="15"/>
  <c r="H545" i="15"/>
  <c r="G545" i="15"/>
  <c r="F545" i="15"/>
  <c r="F544" i="15"/>
  <c r="F543" i="15"/>
  <c r="F542" i="15"/>
  <c r="F541" i="15"/>
  <c r="R540" i="15"/>
  <c r="N540" i="15"/>
  <c r="J540" i="15"/>
  <c r="H540" i="15"/>
  <c r="G540" i="15"/>
  <c r="F540" i="15"/>
  <c r="F539" i="15"/>
  <c r="F538" i="15"/>
  <c r="F537" i="15"/>
  <c r="F536" i="15"/>
  <c r="R535" i="15"/>
  <c r="N535" i="15"/>
  <c r="J535" i="15"/>
  <c r="H535" i="15"/>
  <c r="G535" i="15"/>
  <c r="F535" i="15"/>
  <c r="F534" i="15"/>
  <c r="F533" i="15"/>
  <c r="F532" i="15"/>
  <c r="F531" i="15"/>
  <c r="F530" i="15"/>
  <c r="F529" i="15"/>
  <c r="R527" i="15"/>
  <c r="N527" i="15"/>
  <c r="J527" i="15"/>
  <c r="H527" i="15"/>
  <c r="G527" i="15"/>
  <c r="F527" i="15"/>
  <c r="F526" i="15"/>
  <c r="F525" i="15"/>
  <c r="F524" i="15"/>
  <c r="F523" i="15"/>
  <c r="R522" i="15"/>
  <c r="N522" i="15"/>
  <c r="J522" i="15"/>
  <c r="H522" i="15"/>
  <c r="G522" i="15"/>
  <c r="F522" i="15"/>
  <c r="F520" i="15"/>
  <c r="F518" i="15"/>
  <c r="F517" i="15"/>
  <c r="J515" i="15"/>
  <c r="H515" i="15"/>
  <c r="R514" i="15"/>
  <c r="N514" i="15"/>
  <c r="J514" i="15"/>
  <c r="H514" i="15"/>
  <c r="G514" i="15"/>
  <c r="F514" i="15"/>
  <c r="H9" i="15"/>
  <c r="F512" i="15"/>
  <c r="F511" i="15"/>
  <c r="F510" i="15"/>
  <c r="F509" i="15"/>
  <c r="F508" i="15"/>
  <c r="F507" i="15"/>
  <c r="G506" i="15"/>
  <c r="J504" i="15"/>
  <c r="H504" i="15"/>
  <c r="R503" i="15"/>
  <c r="N503" i="15"/>
  <c r="J503" i="15"/>
  <c r="H503" i="15"/>
  <c r="G503" i="15"/>
  <c r="F503" i="15"/>
  <c r="F502" i="15"/>
  <c r="F501" i="15"/>
  <c r="F500" i="15"/>
  <c r="F499" i="15"/>
  <c r="F498" i="15"/>
  <c r="F497" i="15"/>
  <c r="F496" i="15"/>
  <c r="F495" i="15"/>
  <c r="F494" i="15"/>
  <c r="R493" i="15"/>
  <c r="N493" i="15"/>
  <c r="J493" i="15"/>
  <c r="H493" i="15"/>
  <c r="G493" i="15"/>
  <c r="F493" i="15"/>
  <c r="J492" i="15"/>
  <c r="H492" i="15"/>
  <c r="R491" i="15"/>
  <c r="N491" i="15"/>
  <c r="J491" i="15"/>
  <c r="H10" i="15" s="1"/>
  <c r="H491" i="15"/>
  <c r="G491" i="15"/>
  <c r="F491" i="15"/>
  <c r="J489" i="15"/>
  <c r="J488" i="15"/>
  <c r="J487" i="15"/>
  <c r="F486" i="15"/>
  <c r="F485" i="15"/>
  <c r="F484" i="15"/>
  <c r="N483" i="15"/>
  <c r="F483" i="15"/>
  <c r="N482" i="15"/>
  <c r="F482" i="15"/>
  <c r="F481" i="15"/>
  <c r="F480" i="15"/>
  <c r="F479" i="15"/>
  <c r="R478" i="15"/>
  <c r="N478" i="15"/>
  <c r="J478" i="15"/>
  <c r="H478" i="15"/>
  <c r="G478" i="15"/>
  <c r="F478" i="15"/>
  <c r="F477" i="15"/>
  <c r="R476" i="15"/>
  <c r="N476" i="15"/>
  <c r="J476" i="15"/>
  <c r="H476" i="15"/>
  <c r="G476" i="15"/>
  <c r="F476" i="15"/>
  <c r="F475" i="15"/>
  <c r="F474" i="15"/>
  <c r="F473" i="15"/>
  <c r="F472" i="15"/>
  <c r="R471" i="15"/>
  <c r="N471" i="15"/>
  <c r="J471" i="15"/>
  <c r="H471" i="15"/>
  <c r="G471" i="15"/>
  <c r="F471" i="15"/>
  <c r="F470" i="15"/>
  <c r="F469" i="15"/>
  <c r="F468" i="15"/>
  <c r="R467" i="15"/>
  <c r="N467" i="15"/>
  <c r="J467" i="15"/>
  <c r="H467" i="15"/>
  <c r="G467" i="15"/>
  <c r="F467" i="15"/>
  <c r="F466" i="15"/>
  <c r="F465" i="15"/>
  <c r="F464" i="15"/>
  <c r="F463" i="15"/>
  <c r="F462" i="15"/>
  <c r="R460" i="15"/>
  <c r="N460" i="15"/>
  <c r="J460" i="15"/>
  <c r="H460" i="15"/>
  <c r="G460" i="15"/>
  <c r="F460" i="15"/>
  <c r="F459" i="15"/>
  <c r="F458" i="15"/>
  <c r="F457" i="15"/>
  <c r="F456" i="15"/>
  <c r="R455" i="15"/>
  <c r="N455" i="15"/>
  <c r="J455" i="15"/>
  <c r="H455" i="15"/>
  <c r="G455" i="15"/>
  <c r="F455" i="15"/>
  <c r="F454" i="15"/>
  <c r="F453" i="15"/>
  <c r="F452" i="15"/>
  <c r="F451" i="15"/>
  <c r="R450" i="15"/>
  <c r="N450" i="15"/>
  <c r="J450" i="15"/>
  <c r="H450" i="15"/>
  <c r="G450" i="15"/>
  <c r="F450" i="15"/>
  <c r="F449" i="15"/>
  <c r="F448" i="15"/>
  <c r="F447" i="15"/>
  <c r="F446" i="15"/>
  <c r="F445" i="15"/>
  <c r="F444" i="15"/>
  <c r="R442" i="15"/>
  <c r="N442" i="15"/>
  <c r="J442" i="15"/>
  <c r="H442" i="15"/>
  <c r="G442" i="15"/>
  <c r="F442" i="15"/>
  <c r="F441" i="15"/>
  <c r="F440" i="15"/>
  <c r="F439" i="15"/>
  <c r="F438" i="15"/>
  <c r="R437" i="15"/>
  <c r="N437" i="15"/>
  <c r="J437" i="15"/>
  <c r="H437" i="15"/>
  <c r="G437" i="15"/>
  <c r="F437" i="15"/>
  <c r="F436" i="15"/>
  <c r="F435" i="15"/>
  <c r="F434" i="15"/>
  <c r="F433" i="15"/>
  <c r="F432" i="15"/>
  <c r="R430" i="15"/>
  <c r="N430" i="15"/>
  <c r="J430" i="15"/>
  <c r="H430" i="15"/>
  <c r="G430" i="15"/>
  <c r="F430" i="15"/>
  <c r="F429" i="15"/>
  <c r="F428" i="15"/>
  <c r="F427" i="15"/>
  <c r="F426" i="15"/>
  <c r="F425" i="15"/>
  <c r="F424" i="15"/>
  <c r="F423" i="15"/>
  <c r="G422" i="15"/>
  <c r="R420" i="15"/>
  <c r="N420" i="15"/>
  <c r="J420" i="15"/>
  <c r="H420" i="15"/>
  <c r="G420" i="15"/>
  <c r="F420" i="15"/>
  <c r="F419" i="15"/>
  <c r="F418" i="15"/>
  <c r="F417" i="15"/>
  <c r="F416" i="15"/>
  <c r="F415" i="15"/>
  <c r="F414" i="15"/>
  <c r="F413" i="15"/>
  <c r="F412" i="15"/>
  <c r="F411" i="15"/>
  <c r="R410" i="15"/>
  <c r="N410" i="15"/>
  <c r="J410" i="15"/>
  <c r="H410" i="15"/>
  <c r="G410" i="15"/>
  <c r="F410" i="15"/>
  <c r="R409" i="15"/>
  <c r="N409" i="15"/>
  <c r="J409" i="15"/>
  <c r="H409" i="15"/>
  <c r="G409" i="15"/>
  <c r="F409" i="15"/>
  <c r="J398" i="15"/>
  <c r="H398" i="15"/>
  <c r="E398" i="15"/>
  <c r="D398" i="15"/>
  <c r="N397" i="15"/>
  <c r="J397" i="15"/>
  <c r="H397" i="15"/>
  <c r="G397" i="15"/>
  <c r="F397" i="15"/>
  <c r="E397" i="15"/>
  <c r="J386" i="15"/>
  <c r="H386" i="15"/>
  <c r="E386" i="15"/>
  <c r="D386" i="15"/>
  <c r="N385" i="15"/>
  <c r="J385" i="15"/>
  <c r="H385" i="15"/>
  <c r="G385" i="15"/>
  <c r="F385" i="15"/>
  <c r="E385" i="15"/>
  <c r="J374" i="15"/>
  <c r="H374" i="15"/>
  <c r="E374" i="15"/>
  <c r="D374" i="15"/>
  <c r="N373" i="15"/>
  <c r="J373" i="15"/>
  <c r="H373" i="15"/>
  <c r="G373" i="15"/>
  <c r="F373" i="15"/>
  <c r="E373" i="15"/>
  <c r="J362" i="15"/>
  <c r="H362" i="15"/>
  <c r="E362" i="15"/>
  <c r="D362" i="15"/>
  <c r="N361" i="15"/>
  <c r="J361" i="15"/>
  <c r="H361" i="15"/>
  <c r="G361" i="15"/>
  <c r="F361" i="15"/>
  <c r="E361" i="15"/>
  <c r="J357" i="15"/>
  <c r="J356" i="15"/>
  <c r="J355" i="15"/>
  <c r="F354" i="15"/>
  <c r="F353" i="15"/>
  <c r="F352" i="15"/>
  <c r="N351" i="15"/>
  <c r="F351" i="15"/>
  <c r="N350" i="15"/>
  <c r="F350" i="15"/>
  <c r="F349" i="15"/>
  <c r="F348" i="15"/>
  <c r="F347" i="15"/>
  <c r="R346" i="15"/>
  <c r="N346" i="15"/>
  <c r="J346" i="15"/>
  <c r="H346" i="15"/>
  <c r="G346" i="15"/>
  <c r="F346" i="15"/>
  <c r="F345" i="15"/>
  <c r="R344" i="15"/>
  <c r="N344" i="15"/>
  <c r="J344" i="15"/>
  <c r="H344" i="15"/>
  <c r="G344" i="15"/>
  <c r="F344" i="15"/>
  <c r="F343" i="15"/>
  <c r="F342" i="15"/>
  <c r="F341" i="15"/>
  <c r="F340" i="15"/>
  <c r="R339" i="15"/>
  <c r="N339" i="15"/>
  <c r="J339" i="15"/>
  <c r="H339" i="15"/>
  <c r="G339" i="15"/>
  <c r="F339" i="15"/>
  <c r="F338" i="15"/>
  <c r="F337" i="15"/>
  <c r="F336" i="15"/>
  <c r="R335" i="15"/>
  <c r="N335" i="15"/>
  <c r="J335" i="15"/>
  <c r="H335" i="15"/>
  <c r="G335" i="15"/>
  <c r="F335" i="15"/>
  <c r="F334" i="15"/>
  <c r="F333" i="15"/>
  <c r="F332" i="15"/>
  <c r="F331" i="15"/>
  <c r="F330" i="15"/>
  <c r="R328" i="15"/>
  <c r="N328" i="15"/>
  <c r="J328" i="15"/>
  <c r="H328" i="15"/>
  <c r="G328" i="15"/>
  <c r="F328" i="15"/>
  <c r="F327" i="15"/>
  <c r="F326" i="15"/>
  <c r="F325" i="15"/>
  <c r="F324" i="15"/>
  <c r="R323" i="15"/>
  <c r="N323" i="15"/>
  <c r="J323" i="15"/>
  <c r="H323" i="15"/>
  <c r="G323" i="15"/>
  <c r="F323" i="15"/>
  <c r="F322" i="15"/>
  <c r="F321" i="15"/>
  <c r="F320" i="15"/>
  <c r="F319" i="15"/>
  <c r="R318" i="15"/>
  <c r="N318" i="15"/>
  <c r="J318" i="15"/>
  <c r="H318" i="15"/>
  <c r="G318" i="15"/>
  <c r="F318" i="15"/>
  <c r="F317" i="15"/>
  <c r="F316" i="15"/>
  <c r="F315" i="15"/>
  <c r="F314" i="15"/>
  <c r="F313" i="15"/>
  <c r="F312" i="15"/>
  <c r="R310" i="15"/>
  <c r="N310" i="15"/>
  <c r="J310" i="15"/>
  <c r="H310" i="15"/>
  <c r="G310" i="15"/>
  <c r="F310" i="15"/>
  <c r="F309" i="15"/>
  <c r="F308" i="15"/>
  <c r="F307" i="15"/>
  <c r="F306" i="15"/>
  <c r="R305" i="15"/>
  <c r="N305" i="15"/>
  <c r="J305" i="15"/>
  <c r="H305" i="15"/>
  <c r="G305" i="15"/>
  <c r="F305" i="15"/>
  <c r="F304" i="15"/>
  <c r="F303" i="15"/>
  <c r="F302" i="15"/>
  <c r="F301" i="15"/>
  <c r="F300" i="15"/>
  <c r="R298" i="15"/>
  <c r="N298" i="15"/>
  <c r="J298" i="15"/>
  <c r="H298" i="15"/>
  <c r="G298" i="15"/>
  <c r="F298" i="15"/>
  <c r="F297" i="15"/>
  <c r="F296" i="15"/>
  <c r="F295" i="15"/>
  <c r="F294" i="15"/>
  <c r="F293" i="15"/>
  <c r="F292" i="15"/>
  <c r="F291" i="15"/>
  <c r="G290" i="15"/>
  <c r="R288" i="15"/>
  <c r="N288" i="15"/>
  <c r="J288" i="15"/>
  <c r="H288" i="15"/>
  <c r="G288" i="15"/>
  <c r="F288" i="15"/>
  <c r="F287" i="15"/>
  <c r="F286" i="15"/>
  <c r="F285" i="15"/>
  <c r="F284" i="15"/>
  <c r="F283" i="15"/>
  <c r="F282" i="15"/>
  <c r="F281" i="15"/>
  <c r="F280" i="15"/>
  <c r="F279" i="15"/>
  <c r="R278" i="15"/>
  <c r="N278" i="15"/>
  <c r="J278" i="15"/>
  <c r="H278" i="15"/>
  <c r="G278" i="15"/>
  <c r="F278" i="15"/>
  <c r="R277" i="15"/>
  <c r="N277" i="15"/>
  <c r="J277" i="15"/>
  <c r="H277" i="15"/>
  <c r="G277" i="15"/>
  <c r="F277" i="15"/>
  <c r="F275" i="15"/>
  <c r="F274" i="15"/>
  <c r="F273" i="15"/>
  <c r="F272" i="15"/>
  <c r="F271" i="15"/>
  <c r="F270" i="15"/>
  <c r="J260" i="15"/>
  <c r="H260" i="15"/>
  <c r="E260" i="15"/>
  <c r="D260" i="15"/>
  <c r="N259" i="15"/>
  <c r="J259" i="15"/>
  <c r="H259" i="15"/>
  <c r="G259" i="15"/>
  <c r="F259" i="15"/>
  <c r="E259" i="15"/>
  <c r="D259" i="15"/>
  <c r="J255" i="15"/>
  <c r="J254" i="15"/>
  <c r="J253" i="15"/>
  <c r="F252" i="15"/>
  <c r="F251" i="15"/>
  <c r="F250" i="15"/>
  <c r="N249" i="15"/>
  <c r="F249" i="15"/>
  <c r="N248" i="15"/>
  <c r="F248" i="15"/>
  <c r="F247" i="15"/>
  <c r="F246" i="15"/>
  <c r="F245" i="15"/>
  <c r="R244" i="15"/>
  <c r="N244" i="15"/>
  <c r="J244" i="15"/>
  <c r="H244" i="15"/>
  <c r="G244" i="15"/>
  <c r="F244" i="15"/>
  <c r="F243" i="15"/>
  <c r="R242" i="15"/>
  <c r="N242" i="15"/>
  <c r="J242" i="15"/>
  <c r="H242" i="15"/>
  <c r="G242" i="15"/>
  <c r="F242" i="15"/>
  <c r="F241" i="15"/>
  <c r="F240" i="15"/>
  <c r="F239" i="15"/>
  <c r="F238" i="15"/>
  <c r="R237" i="15"/>
  <c r="N237" i="15"/>
  <c r="J237" i="15"/>
  <c r="H237" i="15"/>
  <c r="G237" i="15"/>
  <c r="F237" i="15"/>
  <c r="F236" i="15"/>
  <c r="F235" i="15"/>
  <c r="F234" i="15"/>
  <c r="R233" i="15"/>
  <c r="N233" i="15"/>
  <c r="J233" i="15"/>
  <c r="H233" i="15"/>
  <c r="G233" i="15"/>
  <c r="F233" i="15"/>
  <c r="F232" i="15"/>
  <c r="F231" i="15"/>
  <c r="F230" i="15"/>
  <c r="F229" i="15"/>
  <c r="F228" i="15"/>
  <c r="R226" i="15"/>
  <c r="N226" i="15"/>
  <c r="J226" i="15"/>
  <c r="H226" i="15"/>
  <c r="G226" i="15"/>
  <c r="F226" i="15"/>
  <c r="F225" i="15"/>
  <c r="F224" i="15"/>
  <c r="F223" i="15"/>
  <c r="F222" i="15"/>
  <c r="R221" i="15"/>
  <c r="N221" i="15"/>
  <c r="J221" i="15"/>
  <c r="H221" i="15"/>
  <c r="G221" i="15"/>
  <c r="F221" i="15"/>
  <c r="F220" i="15"/>
  <c r="F219" i="15"/>
  <c r="F218" i="15"/>
  <c r="F217" i="15"/>
  <c r="R216" i="15"/>
  <c r="N216" i="15"/>
  <c r="J216" i="15"/>
  <c r="H216" i="15"/>
  <c r="G216" i="15"/>
  <c r="F216" i="15"/>
  <c r="F215" i="15"/>
  <c r="F214" i="15"/>
  <c r="F213" i="15"/>
  <c r="F212" i="15"/>
  <c r="F211" i="15"/>
  <c r="F210" i="15"/>
  <c r="R208" i="15"/>
  <c r="N208" i="15"/>
  <c r="J208" i="15"/>
  <c r="H208" i="15"/>
  <c r="G208" i="15"/>
  <c r="F208" i="15"/>
  <c r="F207" i="15"/>
  <c r="F206" i="15"/>
  <c r="F205" i="15"/>
  <c r="F204" i="15"/>
  <c r="R203" i="15"/>
  <c r="N203" i="15"/>
  <c r="J203" i="15"/>
  <c r="H203" i="15"/>
  <c r="G203" i="15"/>
  <c r="F203" i="15"/>
  <c r="F202" i="15"/>
  <c r="F201" i="15"/>
  <c r="F200" i="15"/>
  <c r="F199" i="15"/>
  <c r="F198" i="15"/>
  <c r="J196" i="15"/>
  <c r="H196" i="15"/>
  <c r="R195" i="15"/>
  <c r="N195" i="15"/>
  <c r="J195" i="15"/>
  <c r="H195" i="15"/>
  <c r="G195" i="15"/>
  <c r="F195" i="15"/>
  <c r="F194" i="15"/>
  <c r="F193" i="15"/>
  <c r="F192" i="15"/>
  <c r="F191" i="15"/>
  <c r="F190" i="15"/>
  <c r="F189" i="15"/>
  <c r="F188" i="15"/>
  <c r="G187" i="15"/>
  <c r="J185" i="15"/>
  <c r="H185" i="15"/>
  <c r="R184" i="15"/>
  <c r="N184" i="15"/>
  <c r="J184" i="15"/>
  <c r="H184" i="15"/>
  <c r="G184" i="15"/>
  <c r="F184" i="15"/>
  <c r="F183" i="15"/>
  <c r="F182" i="15"/>
  <c r="F181" i="15"/>
  <c r="F180" i="15"/>
  <c r="F179" i="15"/>
  <c r="F178" i="15"/>
  <c r="F177" i="15"/>
  <c r="F176" i="15"/>
  <c r="F175" i="15"/>
  <c r="R174" i="15"/>
  <c r="N174" i="15"/>
  <c r="J174" i="15"/>
  <c r="H174" i="15"/>
  <c r="G174" i="15"/>
  <c r="F174" i="15"/>
  <c r="J173" i="15"/>
  <c r="H173" i="15"/>
  <c r="R172" i="15"/>
  <c r="N172" i="15"/>
  <c r="J172" i="15"/>
  <c r="H172" i="15"/>
  <c r="G172" i="15"/>
  <c r="F172" i="15"/>
  <c r="F170" i="15"/>
  <c r="F169" i="15"/>
  <c r="F168" i="15"/>
  <c r="F167" i="15"/>
  <c r="F166" i="15"/>
  <c r="F165" i="15"/>
  <c r="J154" i="15"/>
  <c r="H154" i="15"/>
  <c r="E154" i="15"/>
  <c r="D154" i="15"/>
  <c r="N153" i="15"/>
  <c r="J153" i="15"/>
  <c r="H153" i="15"/>
  <c r="G153" i="15"/>
  <c r="F153" i="15"/>
  <c r="E153" i="15"/>
  <c r="D153" i="15"/>
  <c r="F151" i="15"/>
  <c r="F150" i="15"/>
  <c r="F149" i="15"/>
  <c r="F148" i="15"/>
  <c r="F147" i="15"/>
  <c r="F146" i="15"/>
  <c r="J136" i="15"/>
  <c r="H136" i="15"/>
  <c r="E136" i="15"/>
  <c r="D136" i="15"/>
  <c r="N135" i="15"/>
  <c r="J135" i="15"/>
  <c r="H135" i="15"/>
  <c r="G135" i="15"/>
  <c r="F135" i="15"/>
  <c r="E135" i="15"/>
  <c r="D135" i="15"/>
  <c r="F133" i="15"/>
  <c r="F132" i="15"/>
  <c r="F131" i="15"/>
  <c r="F130" i="15"/>
  <c r="F129" i="15"/>
  <c r="F128" i="15"/>
  <c r="J117" i="15"/>
  <c r="H117" i="15"/>
  <c r="E117" i="15"/>
  <c r="D117" i="15"/>
  <c r="N116" i="15"/>
  <c r="J116" i="15"/>
  <c r="H116" i="15"/>
  <c r="G116" i="15"/>
  <c r="F116" i="15"/>
  <c r="E116" i="15"/>
  <c r="D116" i="15"/>
  <c r="F114" i="15"/>
  <c r="F113" i="15"/>
  <c r="F112" i="15"/>
  <c r="F111" i="15"/>
  <c r="F110" i="15"/>
  <c r="F109" i="15"/>
  <c r="J98" i="15"/>
  <c r="H98" i="15"/>
  <c r="E98" i="15"/>
  <c r="D98" i="15"/>
  <c r="N97" i="15"/>
  <c r="J97" i="15"/>
  <c r="H97" i="15"/>
  <c r="G97" i="15"/>
  <c r="F97" i="15"/>
  <c r="E97" i="15"/>
  <c r="D97" i="15"/>
  <c r="F95" i="15"/>
  <c r="F94" i="15"/>
  <c r="F93" i="15"/>
  <c r="F92" i="15"/>
  <c r="F91" i="15"/>
  <c r="F90" i="15"/>
  <c r="J79" i="15"/>
  <c r="H79" i="15"/>
  <c r="E79" i="15"/>
  <c r="D79" i="15"/>
  <c r="N78" i="15"/>
  <c r="J78" i="15"/>
  <c r="H78" i="15"/>
  <c r="G78" i="15"/>
  <c r="F78" i="15"/>
  <c r="E78" i="15"/>
  <c r="D78" i="15"/>
  <c r="F76" i="15"/>
  <c r="F75" i="15"/>
  <c r="F74" i="15"/>
  <c r="F73" i="15"/>
  <c r="F72" i="15"/>
  <c r="F71" i="15"/>
  <c r="J60" i="15"/>
  <c r="H60" i="15"/>
  <c r="E60" i="15"/>
  <c r="D60" i="15"/>
  <c r="N59" i="15"/>
  <c r="J59" i="15"/>
  <c r="H59" i="15"/>
  <c r="G59" i="15"/>
  <c r="F59" i="15"/>
  <c r="E59" i="15"/>
  <c r="D59" i="15"/>
  <c r="F57" i="15"/>
  <c r="F56" i="15"/>
  <c r="F55" i="15"/>
  <c r="F54" i="15"/>
  <c r="F53" i="15"/>
  <c r="F52" i="15"/>
  <c r="J41" i="15"/>
  <c r="H41" i="15"/>
  <c r="E41" i="15"/>
  <c r="D41" i="15"/>
  <c r="N40" i="15"/>
  <c r="J40" i="15"/>
  <c r="H40" i="15"/>
  <c r="G40" i="15"/>
  <c r="F40" i="15"/>
  <c r="E40" i="15"/>
  <c r="D40" i="15"/>
  <c r="F38" i="15"/>
  <c r="F37" i="15"/>
  <c r="F36" i="15"/>
  <c r="F35" i="15"/>
  <c r="F34" i="15"/>
  <c r="F33" i="15"/>
  <c r="J22" i="15"/>
  <c r="H22" i="15"/>
  <c r="E22" i="15"/>
  <c r="D22" i="15"/>
  <c r="N21" i="15"/>
  <c r="J21" i="15"/>
  <c r="H21" i="15"/>
  <c r="G21" i="15"/>
  <c r="F21" i="15"/>
  <c r="E21" i="15"/>
  <c r="D21" i="15"/>
  <c r="F555" i="15" l="1"/>
  <c r="H584" i="15" s="1"/>
  <c r="H11" i="15"/>
  <c r="H8" i="15"/>
  <c r="J565" i="15" l="1"/>
  <c r="J584" i="15" l="1"/>
</calcChain>
</file>

<file path=xl/sharedStrings.xml><?xml version="1.0" encoding="utf-8"?>
<sst xmlns="http://schemas.openxmlformats.org/spreadsheetml/2006/main" count="697" uniqueCount="162">
  <si>
    <t>&lt; 2 * 1 * 1 &gt;</t>
  </si>
  <si>
    <t>ПК РИК (вер.1.3.140318) тел./факс (495) 347-33-01</t>
  </si>
  <si>
    <t>Форма 4</t>
  </si>
  <si>
    <t xml:space="preserve">Стройка: </t>
  </si>
  <si>
    <t>Создание автоматизированных выносных узлов учета на границах балансовой принадлежности электрических сетей филиала ОАО "МРСК Северо-Запада"</t>
  </si>
  <si>
    <t xml:space="preserve">Объект: </t>
  </si>
  <si>
    <t>Индивидуальные жилые дома</t>
  </si>
  <si>
    <t>ЛОКАЛЬНАЯ СМЕТА № 1</t>
  </si>
  <si>
    <t>(Локальный сметный расчет)</t>
  </si>
  <si>
    <t>на СМР и приобретение оборудования</t>
  </si>
  <si>
    <t>Сметная стоимость:</t>
  </si>
  <si>
    <t>тыс. руб.</t>
  </si>
  <si>
    <t>монтажных работ:</t>
  </si>
  <si>
    <t>Hормативная трудоемкость:</t>
  </si>
  <si>
    <t>тыс.чел.ч</t>
  </si>
  <si>
    <t>Сметная заработная плата:</t>
  </si>
  <si>
    <t>Составлена в текущих ценах на 07.2014 г.</t>
  </si>
  <si>
    <t>№ поз</t>
  </si>
  <si>
    <t>Шифр и № позиции норматива, Наименование работ и затрат, Единица измерения</t>
  </si>
  <si>
    <t>Количе-ство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</si>
  <si>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</si>
  <si>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</si>
  <si>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</si>
  <si>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</si>
  <si>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</si>
  <si>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</si>
  <si>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</si>
  <si>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</si>
  <si>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</si>
  <si>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Раздел 1.  Монтажные работы</t>
  </si>
  <si>
    <t>1.</t>
  </si>
  <si>
    <t>Ц08-03-600-01
Счетчики, устанавливаемые на готовом основании однофазные, шт.</t>
  </si>
  <si>
    <t>sum</t>
  </si>
  <si>
    <t>IsZPR</t>
  </si>
  <si>
    <t>sum_b</t>
  </si>
  <si>
    <t>IsZPM</t>
  </si>
  <si>
    <t xml:space="preserve">   Начисления: Н17= 2</t>
  </si>
  <si>
    <t>Зарплата рабочих</t>
  </si>
  <si>
    <t>Эксплуатация машин</t>
  </si>
  <si>
    <t>в т.ч. зарплата машинистов</t>
  </si>
  <si>
    <t>Материалы</t>
  </si>
  <si>
    <t>в т.ч. Вспомогательные материалы от стоимости материалов</t>
  </si>
  <si>
    <t>в т.ч. Вспомогательные ненормируемые материалы</t>
  </si>
  <si>
    <t>NenormMatOtZPR</t>
  </si>
  <si>
    <t>в т.ч. Ненормированная з.п. рабочих</t>
  </si>
  <si>
    <t>в т.ч. Ненормированная стоимость эксплуатации машин</t>
  </si>
  <si>
    <t>в т.ч. Ненормированная оплата механизаторов</t>
  </si>
  <si>
    <t>Накладные расходы</t>
  </si>
  <si>
    <t>Nakl</t>
  </si>
  <si>
    <t>НР от ЗПР</t>
  </si>
  <si>
    <t>Nakl_ZPR</t>
  </si>
  <si>
    <t>НР от ЗПМ</t>
  </si>
  <si>
    <t>Nakl_ZPM</t>
  </si>
  <si>
    <t>Сметная прибыль</t>
  </si>
  <si>
    <t>Plan</t>
  </si>
  <si>
    <t>СП от ЗПР</t>
  </si>
  <si>
    <t>Plan_ZPR</t>
  </si>
  <si>
    <t>СП от ЗПМ</t>
  </si>
  <si>
    <t>Plan_ZPM</t>
  </si>
  <si>
    <t>2.</t>
  </si>
  <si>
    <t>Ц08-03-600-02
Счетчики, устанавливаемые на готовом основании трехфазные, шт.</t>
  </si>
  <si>
    <t>3.</t>
  </si>
  <si>
    <t>4.</t>
  </si>
  <si>
    <t>Ц08-03-573-04
Шкаф (пульт) управления навесной, высота, ширина и глубина до 600х600х350 мм, шт.</t>
  </si>
  <si>
    <t>5.</t>
  </si>
  <si>
    <t>Ц08-03-526-01
Автомат одно-, двух-, трехполюсный, устанавливаемый на конструкции на стене или колонне, на ток до 25 А, шт.</t>
  </si>
  <si>
    <t>6.</t>
  </si>
  <si>
    <t>Ц08-03-574-01
Разводка по устройствам и подключение жил кабелей или проводов сечением до 10 мм2, 100 жил</t>
  </si>
  <si>
    <t>7.</t>
  </si>
  <si>
    <t>Е28-03-013-01
Подвеска проводов самонесущих изолированных марки СИП-2, СИП-2А на опорах воздушных линий электропередачи напряжением 1 кВ, км провода</t>
  </si>
  <si>
    <t>8.</t>
  </si>
  <si>
    <t>Ц08-02-305-02
Крюк стенной одинарный, шт.</t>
  </si>
  <si>
    <t>.    ИТОГО  ПО  РАЗДЕЛУ 1</t>
  </si>
  <si>
    <t>СТОИМОСТЬ ОБОРУДОВАНИЯ -</t>
  </si>
  <si>
    <t>.   ЗАПАСНЫЕ ЧАСТИ -</t>
  </si>
  <si>
    <t>.   ТАРА И УПАКОВКА -</t>
  </si>
  <si>
    <t>.   ТРАНСПОРТНЫЕ РАСХОДЫ -</t>
  </si>
  <si>
    <t>.   КОМПЛЕКТАЦИЯ -</t>
  </si>
  <si>
    <t>.   НАЦЕНКА СНАБА -</t>
  </si>
  <si>
    <t>.   ЗАГОТОВИТЕЛЬНО-СКЛАДСКИЕ РАСХОДЫ -</t>
  </si>
  <si>
    <t>. ШЕФМОНТАЖ ПО ОБОРУДОВАНИЮ -</t>
  </si>
  <si>
    <t>. ШЕФМОНТАЖ -</t>
  </si>
  <si>
    <t>ВСЕГО, СТОИМОСТЬ ОБОРУДОВАНИЯ -</t>
  </si>
  <si>
    <t>СТОИМОСТЬ МОНТАЖНЫХ РАБОТ -</t>
  </si>
  <si>
    <t>.     В ТОМ ЧИСЛЕ:</t>
  </si>
  <si>
    <t>. ОТКЛОНЕНИЕ ПО ЗАРАБОТНОЙ ПЛАТЕ -</t>
  </si>
  <si>
    <t>. КОСВЕННЫЕ РАСХОДЫ -</t>
  </si>
  <si>
    <t>. МАТЕР.РЕСУРСЫ НЕ УЧТЕННЫЕ В РАСЦЕНКАХ -</t>
  </si>
  <si>
    <t>.   СТОИМОСТЬ ВОЗВРАЩАЕМЫХ МАТЕРИАЛОВ -</t>
  </si>
  <si>
    <t>.   НАКЛАДНЫЕ РАСХОДЫ - (%=100 - по стр. 1-6, 8)</t>
  </si>
  <si>
    <t>.   СМЕТНАЯ ПРИБЫЛЬ - (%=65 - по стр. 1-6, 8)</t>
  </si>
  <si>
    <t>ВСЕГО, СТОИМОСТЬ МОНТАЖНЫХ РАБОТ -</t>
  </si>
  <si>
    <t>СТОИМОСТЬ ОБЩЕСТРОИТЕЛЬНЫХ РАБОТ -</t>
  </si>
  <si>
    <t>.       МАТЕРИАЛОВ -</t>
  </si>
  <si>
    <t>.   НАКЛАДНЫЕ РАСХОДЫ - (%=108 - по стр. 7)</t>
  </si>
  <si>
    <t>.   СМЕТНАЯ ПРИБЫЛЬ - (%=61.75 - по стр. 7)</t>
  </si>
  <si>
    <t>ВСЕГО, СТОИМОСТЬ ОБЩЕСТРОИТЕЛЬНЫХ РАБОТ -</t>
  </si>
  <si>
    <t>СТОИМОСТЬ МЕТАЛЛОМОНТАЖНЫХ РАБОТ -</t>
  </si>
  <si>
    <t>.   НАКЛАДНЫЕ РАСХОДЫ -</t>
  </si>
  <si>
    <t>.   СМЕТНАЯ ПРИБЫЛЬ -</t>
  </si>
  <si>
    <t>ВСЕГО, СТОИМОСТЬ МЕТАЛЛОМОНТАЖНЫХ РАБОТ -</t>
  </si>
  <si>
    <t>СТОИМОСТЬ САНТЕХНИЧЕСКИХ РАБОТ -</t>
  </si>
  <si>
    <t>. СДАЧА И ИСПЫТАНИЕ -</t>
  </si>
  <si>
    <t>ВСЕГО, СТОИМОСТЬ САНТЕХНИЧЕСКИХ РАБОТ -</t>
  </si>
  <si>
    <t>СТОИМОСТЬ БУРО-ВЗРЫВНЫХ РАБОТ -</t>
  </si>
  <si>
    <t>ВСЕГО, СТОИМОСТЬ БУРО-ВЗРЫВНЫХ РАБОТ -</t>
  </si>
  <si>
    <t>СТОИМОСТЬ ГОРНОПРОХОДЧЕСКИХ РАБОТ -</t>
  </si>
  <si>
    <t>ВСЕГО, СТОИМОСТЬ ГОРНОПРОХОДЧЕСКИХ РАБОТ -</t>
  </si>
  <si>
    <t>СТОИМОСТЬ PЕСТАВPАЦИОННЫХ PАБОТ -</t>
  </si>
  <si>
    <t>. МАТЕPИАЛЫ -</t>
  </si>
  <si>
    <t>.   НАКЛАДНЫЕ PАСХОДЫ -</t>
  </si>
  <si>
    <t>ВСЕГО, СТОИМОСТЬ PЕСТАВPАЦИОННЫХ PАБОТ -</t>
  </si>
  <si>
    <t>СТОИМОСТЬ ПУСКОНАЛАДОЧНЫХ PАБОТ -</t>
  </si>
  <si>
    <t>ВСЕГО, СТОИМОСТЬ ПУСКОНАЛАДОЧНЫХ PАБОТ -</t>
  </si>
  <si>
    <t>СТОИМОСТЬ ПРОЧИХ PАБОТ (С НАКЛ. И ПЛАН.) -</t>
  </si>
  <si>
    <t>ВСЕГО, СТОИМОСТЬ ПPОЧИХ PАБОТ (С НАКЛ. И ПЛАН.) -</t>
  </si>
  <si>
    <t>ВСЕГО, СТОИМОСТЬ ПPОЧИХ PАБОТ (БЕЗ НАКЛ. И ПЛАН.) -</t>
  </si>
  <si>
    <t>. ВСЕГО  ПО  РАЗДЕЛУ 1</t>
  </si>
  <si>
    <t>ВСЕГО СТОИМОСТЬ ВОЗВРАЩАЕМЫХ МАТЕРИАЛОВ -</t>
  </si>
  <si>
    <t>ВСЕГО НАКЛАДНЫЕ РАСХОДЫ</t>
  </si>
  <si>
    <t>ВСЕГО СМЕТНАЯ ПРИБЫЛЬ</t>
  </si>
  <si>
    <t>в т.ч. Вспомогательные материалы от стоим-ти материалов</t>
  </si>
  <si>
    <t>в т.ч. Вспомогательные материалы от ОЗП (%=2 - по стр. 1-6, 8)</t>
  </si>
  <si>
    <t>Оплата основных рабочих</t>
  </si>
  <si>
    <t>Оплата механизаторов</t>
  </si>
  <si>
    <t>Сметная заработная плата</t>
  </si>
  <si>
    <t>Трудозатраты осн. рабочих</t>
  </si>
  <si>
    <t>Трудозатраты механизаторов</t>
  </si>
  <si>
    <t>Нормативная трудоемкость</t>
  </si>
  <si>
    <t>Раздел 2.  Пусконаладочные работы</t>
  </si>
  <si>
    <t>9.</t>
  </si>
  <si>
    <t>Ц102-01-001-15
Автоматизированная система управления I категории технической сложности с количеством каналов (Кобщ) 640, система</t>
  </si>
  <si>
    <t>.    ИТОГО  ПО  РАЗДЕЛУ 2</t>
  </si>
  <si>
    <t>.   НАКЛАДНЫЕ PАСХОДЫ - (%=68)</t>
  </si>
  <si>
    <t>.   СМЕТНАЯ ПРИБЫЛЬ - (%=40)</t>
  </si>
  <si>
    <t>. ВСЕГО  ПО  РАЗДЕЛУ 2</t>
  </si>
  <si>
    <t>в т.ч. Вспомогательные материалы от ОЗП</t>
  </si>
  <si>
    <t>Раздел 2.  Материалы не учтенные ценником</t>
  </si>
  <si>
    <t>10.</t>
  </si>
  <si>
    <t>Прайс-лист.
Счетчик однофазный, шт.</t>
  </si>
  <si>
    <t>11.</t>
  </si>
  <si>
    <t>Прайс-лист.
Счетчик трехфазный, шт.</t>
  </si>
  <si>
    <t>12.</t>
  </si>
  <si>
    <t>Прайс-лист.
Шкаф с УСПД, шт.</t>
  </si>
  <si>
    <t>13.</t>
  </si>
  <si>
    <t>Прайс-лист.
Провод СИП 2х16, км</t>
  </si>
  <si>
    <t>Итого материалы</t>
  </si>
  <si>
    <t>.    ИТОГО  ПО  РАЗДЕЛУ 3</t>
  </si>
  <si>
    <t>. ВСЕГО  ПО  РАЗДЕЛУ 3</t>
  </si>
  <si>
    <t>.    ИТОГО  ПО  СМЕТЕ</t>
  </si>
  <si>
    <t>.   НАКЛАДНЫЕ PАСХОДЫ - (%=68 - по стр. 9)</t>
  </si>
  <si>
    <t>.   СМЕТНАЯ ПРИБЫЛЬ - (%=40 - по стр. 9)</t>
  </si>
  <si>
    <t>. ВСЕГО  ПО  СМЕТЕ</t>
  </si>
  <si>
    <t>Составил:</t>
  </si>
  <si>
    <t>(должность, подпись, Ф.И.О)</t>
  </si>
  <si>
    <t>Проверил:</t>
  </si>
  <si>
    <t>ПНР</t>
  </si>
  <si>
    <t>СМР</t>
  </si>
  <si>
    <t>оборуд</t>
  </si>
  <si>
    <t>на 1 точку</t>
  </si>
  <si>
    <t>начальник ОКС                                                           Е.Г.Пирковская</t>
  </si>
  <si>
    <t>начальник отдела эксплуатации и развития систем учета электроэнергии                                                  А.А.Адамов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</si>
</sst>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9" formatCode="General;\-General;"/>
    <numFmt numFmtId="170" formatCode="##0"/>
    <numFmt numFmtId="171" formatCode="#,##0.00;\-#,##0.00;"/>
    <numFmt numFmtId="172" formatCode="#,##0.##;\-#,##0.##;#\ ##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b/>
      <u/>
      <sz val="8"/>
      <name val="Verdana"/>
      <family val="2"/>
      <charset val="204"/>
    </font>
    <font>
      <u/>
      <sz val="8"/>
      <name val="Verdana"/>
      <family val="2"/>
      <charset val="204"/>
    </font>
    <font>
      <i/>
      <sz val="8"/>
      <name val="Verdana"/>
      <family val="2"/>
      <charset val="204"/>
    </font>
    <font>
      <sz val="8"/>
      <color indexed="9"/>
      <name val="Verdana"/>
      <family val="2"/>
      <charset val="204"/>
    </font>
    <font>
      <sz val="1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7">
    <xf numFmtId="0" fontId="0" fillId="0" borderId="0"/>
    <xf numFmtId="0" fontId="6" fillId="0" borderId="1">
      <alignment horizontal="center" vertical="center"/>
    </xf>
    <xf numFmtId="0" fontId="6" fillId="0" borderId="1">
      <alignment horizontal="center" vertical="center"/>
    </xf>
    <xf numFmtId="0" fontId="7" fillId="0" borderId="0">
      <alignment horizontal="left" vertical="top"/>
    </xf>
    <xf numFmtId="0" fontId="8" fillId="0" borderId="0">
      <alignment horizontal="left" vertical="top"/>
    </xf>
    <xf numFmtId="0" fontId="9" fillId="0" borderId="0">
      <alignment horizontal="right" vertical="top"/>
    </xf>
    <xf numFmtId="0" fontId="10" fillId="0" borderId="0"/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2">
      <alignment horizontal="left" vertical="top"/>
    </xf>
    <xf numFmtId="0" fontId="11" fillId="0" borderId="0">
      <alignment horizontal="center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2" fillId="0" borderId="0">
      <alignment horizontal="center" vertical="center"/>
    </xf>
    <xf numFmtId="0" fontId="13" fillId="0" borderId="0">
      <alignment horizontal="left" vertical="top"/>
    </xf>
    <xf numFmtId="0" fontId="11" fillId="0" borderId="0">
      <alignment horizontal="left" vertical="top"/>
    </xf>
    <xf numFmtId="0" fontId="8" fillId="0" borderId="3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4">
      <alignment horizontal="center" vertical="center"/>
    </xf>
    <xf numFmtId="0" fontId="8" fillId="0" borderId="1">
      <alignment horizontal="center" vertical="center"/>
    </xf>
    <xf numFmtId="0" fontId="8" fillId="0" borderId="3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1">
      <alignment horizontal="center" vertical="center"/>
    </xf>
    <xf numFmtId="0" fontId="8" fillId="0" borderId="4">
      <alignment horizontal="center" vertical="center"/>
    </xf>
    <xf numFmtId="0" fontId="14" fillId="0" borderId="2">
      <alignment horizontal="left" vertical="top"/>
    </xf>
    <xf numFmtId="0" fontId="8" fillId="0" borderId="0">
      <alignment horizontal="right" vertical="top"/>
    </xf>
    <xf numFmtId="0" fontId="8" fillId="0" borderId="0">
      <alignment horizontal="left" vertical="top"/>
    </xf>
    <xf numFmtId="0" fontId="8" fillId="0" borderId="0">
      <alignment horizontal="left" vertical="top"/>
    </xf>
    <xf numFmtId="0" fontId="8" fillId="0" borderId="0">
      <alignment horizontal="right" vertical="top"/>
    </xf>
    <xf numFmtId="0" fontId="15" fillId="0" borderId="0">
      <alignment horizontal="righ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righ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5" fillId="0" borderId="0">
      <alignment horizontal="left" vertical="top"/>
    </xf>
    <xf numFmtId="0" fontId="16" fillId="0" borderId="2">
      <alignment horizontal="left" vertical="top"/>
    </xf>
    <xf numFmtId="0" fontId="15" fillId="0" borderId="0">
      <alignment horizontal="right" vertical="top"/>
    </xf>
    <xf numFmtId="0" fontId="15" fillId="0" borderId="0">
      <alignment horizontal="left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1" fillId="0" borderId="2">
      <alignment horizontal="left" vertical="top"/>
    </xf>
    <xf numFmtId="0" fontId="15" fillId="0" borderId="0">
      <alignment horizontal="left"/>
    </xf>
    <xf numFmtId="0" fontId="15" fillId="0" borderId="0">
      <alignment horizontal="left"/>
    </xf>
    <xf numFmtId="0" fontId="15" fillId="0" borderId="0">
      <alignment horizontal="left" vertical="top"/>
    </xf>
    <xf numFmtId="0" fontId="11" fillId="0" borderId="2">
      <alignment horizontal="left"/>
    </xf>
    <xf numFmtId="0" fontId="16" fillId="0" borderId="0">
      <alignment horizontal="left" vertical="top"/>
    </xf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7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8">
    <xf numFmtId="0" fontId="0" fillId="0" borderId="0" xfId="0"/>
    <xf numFmtId="49" fontId="20" fillId="0" borderId="0" xfId="0" applyNumberFormat="1" applyFont="1" applyAlignment="1" applyProtection="1">
      <alignment horizontal="left" vertical="top"/>
      <protection locked="0"/>
    </xf>
    <xf numFmtId="169" fontId="0" fillId="0" borderId="0" xfId="0" applyNumberFormat="1" applyFont="1" applyAlignment="1" applyProtection="1">
      <alignment horizontal="right" vertical="top" wrapText="1"/>
      <protection locked="0"/>
    </xf>
    <xf numFmtId="49" fontId="20" fillId="0" borderId="0" xfId="0" applyNumberFormat="1" applyFont="1" applyAlignment="1" applyProtection="1">
      <alignment horizontal="right" vertical="top"/>
      <protection locked="0"/>
    </xf>
    <xf numFmtId="49" fontId="0" fillId="0" borderId="0" xfId="0" applyNumberFormat="1" applyFont="1" applyAlignment="1" applyProtection="1">
      <alignment horizontal="right" vertical="top"/>
      <protection locked="0"/>
    </xf>
    <xf numFmtId="49" fontId="0" fillId="0" borderId="0" xfId="0" applyNumberFormat="1" applyFont="1" applyAlignment="1" applyProtection="1">
      <alignment horizontal="left" vertical="top"/>
      <protection locked="0"/>
    </xf>
    <xf numFmtId="169" fontId="18" fillId="0" borderId="0" xfId="0" applyNumberFormat="1" applyFont="1" applyAlignment="1" applyProtection="1">
      <alignment horizontal="right" vertical="top" wrapText="1"/>
      <protection locked="0"/>
    </xf>
    <xf numFmtId="49" fontId="21" fillId="0" borderId="0" xfId="0" applyNumberFormat="1" applyFont="1" applyAlignment="1" applyProtection="1">
      <alignment horizontal="left" vertical="top"/>
      <protection locked="0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170" fontId="0" fillId="0" borderId="9" xfId="0" applyNumberFormat="1" applyFont="1" applyBorder="1" applyAlignment="1" applyProtection="1">
      <alignment horizontal="center" vertical="top" wrapText="1"/>
      <protection locked="0"/>
    </xf>
    <xf numFmtId="171" fontId="23" fillId="0" borderId="0" xfId="0" applyNumberFormat="1" applyFont="1" applyAlignment="1" applyProtection="1">
      <alignment horizontal="right" vertical="top" wrapText="1"/>
      <protection locked="0"/>
    </xf>
    <xf numFmtId="169" fontId="23" fillId="0" borderId="0" xfId="0" applyNumberFormat="1" applyFont="1" applyAlignment="1" applyProtection="1">
      <alignment horizontal="right" vertical="top" wrapText="1"/>
      <protection locked="0"/>
    </xf>
    <xf numFmtId="171" fontId="0" fillId="0" borderId="0" xfId="0" applyNumberFormat="1" applyFont="1" applyAlignment="1" applyProtection="1">
      <alignment horizontal="right" vertical="top" wrapText="1"/>
      <protection locked="0"/>
    </xf>
    <xf numFmtId="49" fontId="24" fillId="0" borderId="0" xfId="0" applyNumberFormat="1" applyFont="1" applyAlignment="1" applyProtection="1">
      <alignment horizontal="left" vertical="top"/>
      <protection locked="0"/>
    </xf>
    <xf numFmtId="49" fontId="24" fillId="0" borderId="0" xfId="0" applyNumberFormat="1" applyFont="1" applyAlignment="1" applyProtection="1">
      <alignment horizontal="left" vertical="top" wrapText="1"/>
      <protection locked="0"/>
    </xf>
    <xf numFmtId="169" fontId="25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169" fontId="0" fillId="0" borderId="10" xfId="0" applyNumberFormat="1" applyFont="1" applyBorder="1" applyAlignment="1" applyProtection="1">
      <alignment horizontal="right" vertical="top" wrapText="1"/>
      <protection locked="0"/>
    </xf>
    <xf numFmtId="0" fontId="21" fillId="0" borderId="0" xfId="0" applyNumberFormat="1" applyFont="1" applyAlignment="1" applyProtection="1">
      <alignment horizontal="left" vertical="top" wrapText="1"/>
      <protection locked="0"/>
    </xf>
    <xf numFmtId="171" fontId="22" fillId="0" borderId="0" xfId="0" applyNumberFormat="1" applyFont="1" applyAlignment="1" applyProtection="1">
      <alignment horizontal="right" vertical="top"/>
      <protection locked="0"/>
    </xf>
    <xf numFmtId="169" fontId="22" fillId="0" borderId="0" xfId="0" applyNumberFormat="1" applyFont="1" applyAlignment="1" applyProtection="1">
      <alignment horizontal="right" vertical="top"/>
      <protection locked="0"/>
    </xf>
    <xf numFmtId="171" fontId="21" fillId="0" borderId="0" xfId="0" applyNumberFormat="1" applyFont="1" applyAlignment="1" applyProtection="1">
      <alignment horizontal="right" vertical="top"/>
      <protection locked="0"/>
    </xf>
    <xf numFmtId="169" fontId="21" fillId="0" borderId="0" xfId="0" applyNumberFormat="1" applyFont="1" applyAlignment="1" applyProtection="1">
      <alignment horizontal="right" vertical="top"/>
      <protection locked="0"/>
    </xf>
    <xf numFmtId="172" fontId="21" fillId="0" borderId="0" xfId="0" applyNumberFormat="1" applyFont="1" applyAlignment="1" applyProtection="1">
      <alignment horizontal="right" vertical="top"/>
      <protection locked="0"/>
    </xf>
    <xf numFmtId="169" fontId="21" fillId="0" borderId="0" xfId="0" applyNumberFormat="1" applyFont="1" applyAlignment="1" applyProtection="1">
      <alignment horizontal="right" vertical="top" wrapText="1"/>
      <protection locked="0"/>
    </xf>
    <xf numFmtId="171" fontId="23" fillId="0" borderId="0" xfId="0" applyNumberFormat="1" applyFont="1" applyBorder="1" applyAlignment="1" applyProtection="1">
      <alignment horizontal="right" vertical="top" wrapText="1"/>
      <protection locked="0"/>
    </xf>
    <xf numFmtId="169" fontId="23" fillId="0" borderId="0" xfId="0" applyNumberFormat="1" applyFont="1" applyBorder="1" applyAlignment="1" applyProtection="1">
      <alignment horizontal="right" vertical="top" wrapText="1"/>
      <protection locked="0"/>
    </xf>
    <xf numFmtId="171" fontId="0" fillId="0" borderId="2" xfId="0" applyNumberFormat="1" applyFont="1" applyBorder="1" applyAlignment="1" applyProtection="1">
      <alignment horizontal="right" vertical="top" wrapText="1"/>
      <protection locked="0"/>
    </xf>
    <xf numFmtId="169" fontId="0" fillId="0" borderId="2" xfId="0" applyNumberFormat="1" applyFont="1" applyBorder="1" applyAlignment="1" applyProtection="1">
      <alignment horizontal="right" vertical="top" wrapText="1"/>
      <protection locked="0"/>
    </xf>
    <xf numFmtId="169" fontId="26" fillId="0" borderId="0" xfId="0" applyNumberFormat="1" applyFont="1" applyAlignment="1" applyProtection="1">
      <alignment horizontal="right" vertical="top" wrapText="1"/>
      <protection locked="0"/>
    </xf>
    <xf numFmtId="169" fontId="0" fillId="2" borderId="0" xfId="0" applyNumberFormat="1" applyFont="1" applyFill="1" applyAlignment="1" applyProtection="1">
      <alignment horizontal="right" vertical="top" wrapText="1"/>
      <protection locked="0"/>
    </xf>
    <xf numFmtId="171" fontId="21" fillId="2" borderId="0" xfId="0" applyNumberFormat="1" applyFont="1" applyFill="1" applyAlignment="1" applyProtection="1">
      <alignment horizontal="right" vertical="top"/>
      <protection locked="0"/>
    </xf>
    <xf numFmtId="172" fontId="21" fillId="2" borderId="0" xfId="0" applyNumberFormat="1" applyFont="1" applyFill="1" applyAlignment="1" applyProtection="1">
      <alignment horizontal="right" vertical="top"/>
      <protection locked="0"/>
    </xf>
    <xf numFmtId="169" fontId="0" fillId="0" borderId="1" xfId="0" applyNumberFormat="1" applyBorder="1" applyAlignment="1" applyProtection="1">
      <alignment horizontal="right" vertical="top" wrapText="1"/>
      <protection locked="0"/>
    </xf>
    <xf numFmtId="169" fontId="0" fillId="0" borderId="1" xfId="0" applyNumberFormat="1" applyFont="1" applyBorder="1" applyAlignment="1" applyProtection="1">
      <alignment horizontal="right" vertical="top" wrapText="1"/>
      <protection locked="0"/>
    </xf>
    <xf numFmtId="169" fontId="19" fillId="0" borderId="1" xfId="0" applyNumberFormat="1" applyFont="1" applyBorder="1" applyAlignment="1" applyProtection="1">
      <alignment horizontal="right" vertical="top" wrapText="1"/>
      <protection locked="0"/>
    </xf>
    <xf numFmtId="171" fontId="21" fillId="0" borderId="0" xfId="0" applyNumberFormat="1" applyFont="1" applyFill="1" applyAlignment="1" applyProtection="1">
      <alignment horizontal="right" vertical="top"/>
      <protection locked="0"/>
    </xf>
    <xf numFmtId="169" fontId="0" fillId="0" borderId="1" xfId="0" applyNumberFormat="1" applyFont="1" applyFill="1" applyBorder="1" applyAlignment="1" applyProtection="1">
      <alignment horizontal="right" vertical="top" wrapText="1"/>
      <protection locked="0"/>
    </xf>
    <xf numFmtId="49" fontId="21" fillId="0" borderId="0" xfId="0" applyNumberFormat="1" applyFont="1" applyAlignment="1" applyProtection="1">
      <alignment horizontal="center" vertical="top"/>
      <protection locked="0"/>
    </xf>
    <xf numFmtId="49" fontId="0" fillId="0" borderId="0" xfId="0" applyNumberFormat="1" applyFont="1" applyAlignment="1" applyProtection="1">
      <alignment horizontal="center" vertical="top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169" fontId="21" fillId="0" borderId="0" xfId="0" applyNumberFormat="1" applyFont="1" applyAlignment="1" applyProtection="1">
      <alignment horizontal="right"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49" fontId="0" fillId="0" borderId="0" xfId="0" applyNumberFormat="1" applyFont="1" applyAlignment="1" applyProtection="1">
      <alignment horizontal="left" vertical="top"/>
      <protection locked="0"/>
    </xf>
    <xf numFmtId="49" fontId="0" fillId="0" borderId="6" xfId="0" applyNumberFormat="1" applyFont="1" applyBorder="1" applyAlignment="1" applyProtection="1">
      <alignment horizontal="center" vertical="center" wrapText="1"/>
      <protection locked="0"/>
    </xf>
    <xf numFmtId="49" fontId="0" fillId="0" borderId="5" xfId="0" applyNumberFormat="1" applyFont="1" applyBorder="1" applyAlignment="1" applyProtection="1">
      <alignment horizontal="center" vertical="center" wrapText="1"/>
      <protection locked="0"/>
    </xf>
    <xf numFmtId="49" fontId="0" fillId="0" borderId="8" xfId="0" applyNumberFormat="1" applyFont="1" applyBorder="1" applyAlignment="1" applyProtection="1">
      <alignment horizontal="center"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49" fontId="0" fillId="0" borderId="3" xfId="0" applyNumberFormat="1" applyFont="1" applyBorder="1" applyAlignment="1" applyProtection="1">
      <alignment horizontal="center" vertical="center" wrapText="1"/>
      <protection locked="0"/>
    </xf>
    <xf numFmtId="49" fontId="0" fillId="0" borderId="7" xfId="0" applyNumberFormat="1" applyFont="1" applyBorder="1" applyAlignment="1" applyProtection="1">
      <alignment horizontal="center" vertical="center" wrapText="1"/>
      <protection locked="0"/>
    </xf>
    <xf numFmtId="171" fontId="0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right" vertical="top" wrapText="1"/>
      <protection locked="0"/>
    </xf>
    <xf numFmtId="169" fontId="0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49" fontId="22" fillId="0" borderId="0" xfId="0" applyNumberFormat="1" applyFont="1" applyAlignment="1" applyProtection="1">
      <alignment horizontal="left" vertical="top"/>
      <protection locked="0"/>
    </xf>
    <xf numFmtId="171" fontId="21" fillId="0" borderId="0" xfId="0" applyNumberFormat="1" applyFont="1" applyAlignment="1" applyProtection="1">
      <alignment horizontal="right" vertical="top"/>
      <protection locked="0"/>
    </xf>
    <xf numFmtId="172" fontId="21" fillId="0" borderId="0" xfId="0" applyNumberFormat="1" applyFont="1" applyAlignment="1" applyProtection="1">
      <alignment horizontal="right" vertical="top"/>
      <protection locked="0"/>
    </xf>
    <xf numFmtId="169" fontId="21" fillId="0" borderId="0" xfId="0" applyNumberFormat="1" applyFont="1" applyAlignment="1" applyProtection="1">
      <alignment horizontal="right" vertical="top" wrapText="1"/>
      <protection locked="0"/>
    </xf>
    <xf numFmtId="49" fontId="0" fillId="0" borderId="0" xfId="0" applyNumberFormat="1" applyFont="1" applyBorder="1" applyAlignment="1" applyProtection="1">
      <alignment horizontal="right" vertical="top" wrapText="1"/>
      <protection locked="0"/>
    </xf>
    <xf numFmtId="169" fontId="0" fillId="0" borderId="2" xfId="0" applyNumberFormat="1" applyFont="1" applyBorder="1" applyAlignment="1" applyProtection="1">
      <alignment horizontal="right" vertical="top" wrapText="1"/>
      <protection locked="0"/>
    </xf>
    <xf numFmtId="49" fontId="0" fillId="0" borderId="0" xfId="0" applyNumberFormat="1" applyFont="1" applyBorder="1" applyAlignment="1" applyProtection="1">
      <alignment horizontal="left" vertical="top" wrapText="1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169" fontId="0" fillId="0" borderId="0" xfId="0" applyNumberFormat="1" applyFont="1" applyBorder="1" applyAlignment="1" applyProtection="1">
      <alignment horizontal="right" vertical="top" wrapText="1"/>
      <protection locked="0"/>
    </xf>
    <xf numFmtId="171" fontId="0" fillId="0" borderId="0" xfId="0" applyNumberFormat="1" applyFont="1" applyBorder="1" applyAlignment="1" applyProtection="1">
      <alignment horizontal="right" vertical="top" wrapText="1"/>
      <protection locked="0"/>
    </xf>
    <xf numFmtId="171" fontId="0" fillId="0" borderId="2" xfId="0" applyNumberFormat="1" applyFont="1" applyBorder="1" applyAlignment="1" applyProtection="1">
      <alignment horizontal="right" vertical="top" wrapText="1"/>
      <protection locked="0"/>
    </xf>
    <xf numFmtId="49" fontId="0" fillId="0" borderId="2" xfId="0" applyNumberForma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center" vertical="top"/>
      <protection locked="0"/>
    </xf>
    <xf numFmtId="49" fontId="24" fillId="0" borderId="0" xfId="0" applyNumberFormat="1" applyFont="1" applyAlignment="1" applyProtection="1">
      <alignment horizontal="center" vertical="top"/>
      <protection locked="0"/>
    </xf>
  </cellXfs>
  <cellStyles count="67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3" xfId="56"/>
    <cellStyle name="Обычный 3 2" xfId="66"/>
    <cellStyle name="Обычный 4" xfId="58"/>
    <cellStyle name="Обычный 4 2" xfId="60"/>
    <cellStyle name="Обычный 4 2 2" xfId="63"/>
    <cellStyle name="Обычный 4 2 3" xfId="65"/>
    <cellStyle name="Обычный 5" xfId="64"/>
    <cellStyle name="Стиль 1" xfId="62"/>
    <cellStyle name="Финансовый 2" xfId="57"/>
    <cellStyle name="Финансовый 3" xfId="59"/>
    <cellStyle name="Финансовый 3 2" xfId="6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962025</xdr:colOff>
      <xdr:row>574</xdr:row>
      <xdr:rowOff>9526</xdr:rowOff>
    </xdr:from>
    <xdr:to>
      <xdr:col>9</xdr:col>
      <xdr:colOff>257987</xdr:colOff>
      <xdr:row>576</xdr:row>
      <xdr:rowOff>180976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24022051"/>
          <a:ext cx="1934387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1057276</xdr:colOff>
      <xdr:row>576</xdr:row>
      <xdr:rowOff>134802</xdr:rowOff>
    </xdr:from>
    <xdr:to>
      <xdr:col>6</xdr:col>
      <xdr:colOff>752476</xdr:colOff>
      <xdr:row>578</xdr:row>
      <xdr:rowOff>164261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53226" y="24528327"/>
          <a:ext cx="876300" cy="4104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K/SM_R/WR/TmpForms/Forma4_86487c1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4"/>
      <sheetName val="Базовые цены за единицу без нач"/>
      <sheetName val="Текущие цены за единицу"/>
      <sheetName val="Текущие цены с учетом расхода"/>
      <sheetName val="Начисления"/>
      <sheetName val="Определители"/>
      <sheetName val="Текущие концовки"/>
    </sheetNames>
    <sheetDataSet>
      <sheetData sheetId="0" refreshError="1"/>
      <sheetData sheetId="1" refreshError="1"/>
      <sheetData sheetId="2" refreshError="1">
        <row r="9">
          <cell r="B9">
            <v>141.59</v>
          </cell>
          <cell r="C9">
            <v>112.3</v>
          </cell>
          <cell r="D9">
            <v>26.28</v>
          </cell>
          <cell r="E9">
            <v>3.68</v>
          </cell>
        </row>
        <row r="10">
          <cell r="B10">
            <v>319.17</v>
          </cell>
          <cell r="C10">
            <v>287.35000000000002</v>
          </cell>
          <cell r="D10">
            <v>26.28</v>
          </cell>
          <cell r="E10">
            <v>3.68</v>
          </cell>
        </row>
        <row r="11">
          <cell r="B11">
            <v>319.17</v>
          </cell>
          <cell r="C11">
            <v>287.35000000000002</v>
          </cell>
          <cell r="D11">
            <v>26.28</v>
          </cell>
          <cell r="E11">
            <v>3.68</v>
          </cell>
        </row>
        <row r="12">
          <cell r="B12">
            <v>1402.78</v>
          </cell>
          <cell r="C12">
            <v>782.79</v>
          </cell>
          <cell r="D12">
            <v>595.54999999999995</v>
          </cell>
          <cell r="E12">
            <v>96.35</v>
          </cell>
        </row>
        <row r="13">
          <cell r="B13">
            <v>760.75</v>
          </cell>
          <cell r="C13">
            <v>494.91</v>
          </cell>
          <cell r="D13">
            <v>12.72</v>
          </cell>
          <cell r="E13">
            <v>0</v>
          </cell>
        </row>
        <row r="14">
          <cell r="B14">
            <v>6391.28</v>
          </cell>
          <cell r="C14">
            <v>5548.86</v>
          </cell>
          <cell r="D14">
            <v>26.28</v>
          </cell>
          <cell r="E14">
            <v>3.68</v>
          </cell>
        </row>
        <row r="15">
          <cell r="B15">
            <v>281176.71000000002</v>
          </cell>
          <cell r="C15">
            <v>62796.76</v>
          </cell>
          <cell r="D15">
            <v>124851.51</v>
          </cell>
          <cell r="E15">
            <v>27549.14</v>
          </cell>
        </row>
        <row r="16">
          <cell r="B16">
            <v>1194.83</v>
          </cell>
          <cell r="C16">
            <v>374.03</v>
          </cell>
          <cell r="D16">
            <v>815.38</v>
          </cell>
          <cell r="E16">
            <v>213.56</v>
          </cell>
        </row>
        <row r="20">
          <cell r="B20">
            <v>1652353.38</v>
          </cell>
          <cell r="C20">
            <v>1652353.38</v>
          </cell>
          <cell r="D20">
            <v>0</v>
          </cell>
          <cell r="E20">
            <v>0</v>
          </cell>
        </row>
        <row r="24">
          <cell r="C24">
            <v>0</v>
          </cell>
          <cell r="D24">
            <v>0</v>
          </cell>
          <cell r="E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</row>
      </sheetData>
      <sheetData sheetId="3" refreshError="1">
        <row r="9">
          <cell r="B9">
            <v>474326.5</v>
          </cell>
          <cell r="C9">
            <v>376205</v>
          </cell>
          <cell r="D9">
            <v>88038</v>
          </cell>
          <cell r="E9">
            <v>12328</v>
          </cell>
          <cell r="F9">
            <v>10083.5</v>
          </cell>
          <cell r="I9">
            <v>1571.82</v>
          </cell>
          <cell r="K9">
            <v>46.23</v>
          </cell>
          <cell r="N9">
            <v>388533</v>
          </cell>
          <cell r="O9">
            <v>252546.45</v>
          </cell>
          <cell r="P9">
            <v>376205</v>
          </cell>
          <cell r="Q9">
            <v>12328</v>
          </cell>
          <cell r="R9">
            <v>244533.25</v>
          </cell>
          <cell r="S9">
            <v>8013.2</v>
          </cell>
        </row>
        <row r="10">
          <cell r="B10">
            <v>47875.5</v>
          </cell>
          <cell r="C10">
            <v>43102.5</v>
          </cell>
          <cell r="D10">
            <v>3942</v>
          </cell>
          <cell r="E10">
            <v>552</v>
          </cell>
          <cell r="F10">
            <v>831</v>
          </cell>
          <cell r="I10">
            <v>180.09</v>
          </cell>
          <cell r="K10">
            <v>2.0699999999999998</v>
          </cell>
          <cell r="N10">
            <v>43654.5</v>
          </cell>
          <cell r="O10">
            <v>28375.43</v>
          </cell>
          <cell r="P10">
            <v>43102.5</v>
          </cell>
          <cell r="Q10">
            <v>552</v>
          </cell>
          <cell r="R10">
            <v>28016.63</v>
          </cell>
          <cell r="S10">
            <v>358.8</v>
          </cell>
        </row>
        <row r="11">
          <cell r="B11">
            <v>28725.3</v>
          </cell>
          <cell r="C11">
            <v>25861.5</v>
          </cell>
          <cell r="D11">
            <v>2365.1999999999998</v>
          </cell>
          <cell r="E11">
            <v>331.2</v>
          </cell>
          <cell r="F11">
            <v>498.6</v>
          </cell>
          <cell r="I11">
            <v>108.054</v>
          </cell>
          <cell r="K11">
            <v>1.242</v>
          </cell>
          <cell r="N11">
            <v>26192.7</v>
          </cell>
          <cell r="O11">
            <v>17025.259999999998</v>
          </cell>
          <cell r="P11">
            <v>25861.5</v>
          </cell>
          <cell r="Q11">
            <v>331.2</v>
          </cell>
          <cell r="R11">
            <v>16809.98</v>
          </cell>
          <cell r="S11">
            <v>215.28</v>
          </cell>
        </row>
        <row r="12">
          <cell r="B12">
            <v>126250.2</v>
          </cell>
          <cell r="C12">
            <v>70451.100000000006</v>
          </cell>
          <cell r="D12">
            <v>53599.5</v>
          </cell>
          <cell r="E12">
            <v>8671.5</v>
          </cell>
          <cell r="F12">
            <v>2199.6</v>
          </cell>
          <cell r="I12">
            <v>294.35399999999998</v>
          </cell>
          <cell r="K12">
            <v>36.018000000000001</v>
          </cell>
          <cell r="N12">
            <v>79122.600000000006</v>
          </cell>
          <cell r="O12">
            <v>51429.69</v>
          </cell>
          <cell r="P12">
            <v>70451.100000000006</v>
          </cell>
          <cell r="Q12">
            <v>8671.5</v>
          </cell>
          <cell r="R12">
            <v>45793.22</v>
          </cell>
          <cell r="S12">
            <v>5636.48</v>
          </cell>
        </row>
        <row r="13">
          <cell r="B13">
            <v>68467.5</v>
          </cell>
          <cell r="C13">
            <v>44541.9</v>
          </cell>
          <cell r="D13">
            <v>1144.8</v>
          </cell>
          <cell r="E13">
            <v>0</v>
          </cell>
          <cell r="F13">
            <v>22780.799999999999</v>
          </cell>
          <cell r="I13">
            <v>193.75200000000001</v>
          </cell>
          <cell r="K13">
            <v>0</v>
          </cell>
          <cell r="N13">
            <v>44541.9</v>
          </cell>
          <cell r="O13">
            <v>28952.240000000002</v>
          </cell>
          <cell r="P13">
            <v>44541.9</v>
          </cell>
          <cell r="Q13">
            <v>0</v>
          </cell>
          <cell r="R13">
            <v>28952.240000000002</v>
          </cell>
          <cell r="S13">
            <v>0</v>
          </cell>
        </row>
        <row r="14">
          <cell r="B14">
            <v>894779.2</v>
          </cell>
          <cell r="C14">
            <v>776840.4</v>
          </cell>
          <cell r="D14">
            <v>3679.2</v>
          </cell>
          <cell r="E14">
            <v>515.20000000000005</v>
          </cell>
          <cell r="F14">
            <v>114259.6</v>
          </cell>
          <cell r="I14">
            <v>3245.76</v>
          </cell>
          <cell r="K14">
            <v>1.9319999999999999</v>
          </cell>
          <cell r="N14">
            <v>777355.6</v>
          </cell>
          <cell r="O14">
            <v>505281.14</v>
          </cell>
          <cell r="P14">
            <v>776840.4</v>
          </cell>
          <cell r="Q14">
            <v>515.20000000000005</v>
          </cell>
          <cell r="R14">
            <v>504946.26</v>
          </cell>
          <cell r="S14">
            <v>334.88</v>
          </cell>
        </row>
        <row r="15">
          <cell r="B15">
            <v>5623534.2000000002</v>
          </cell>
          <cell r="C15">
            <v>1255935.2</v>
          </cell>
          <cell r="D15">
            <v>2497030.2000000002</v>
          </cell>
          <cell r="E15">
            <v>550982.80000000005</v>
          </cell>
          <cell r="F15">
            <v>1870568.8</v>
          </cell>
          <cell r="I15">
            <v>5787.72</v>
          </cell>
          <cell r="K15">
            <v>1786.2719999999999</v>
          </cell>
          <cell r="N15">
            <v>1951471.44</v>
          </cell>
          <cell r="O15">
            <v>1115771.8700000001</v>
          </cell>
          <cell r="P15">
            <v>1356410.02</v>
          </cell>
          <cell r="Q15">
            <v>595061.42000000004</v>
          </cell>
          <cell r="R15">
            <v>775539.99</v>
          </cell>
          <cell r="S15">
            <v>340231.88</v>
          </cell>
        </row>
        <row r="16">
          <cell r="B16">
            <v>1194830</v>
          </cell>
          <cell r="C16">
            <v>374030</v>
          </cell>
          <cell r="D16">
            <v>815380</v>
          </cell>
          <cell r="E16">
            <v>213560</v>
          </cell>
          <cell r="F16">
            <v>5420</v>
          </cell>
          <cell r="I16">
            <v>1683.6</v>
          </cell>
          <cell r="K16">
            <v>800.4</v>
          </cell>
          <cell r="N16">
            <v>587590</v>
          </cell>
          <cell r="O16">
            <v>381933.5</v>
          </cell>
          <cell r="P16">
            <v>374030</v>
          </cell>
          <cell r="Q16">
            <v>213560</v>
          </cell>
          <cell r="R16">
            <v>243119.5</v>
          </cell>
          <cell r="S16">
            <v>138814</v>
          </cell>
        </row>
        <row r="20">
          <cell r="B20">
            <v>6609413.5199999996</v>
          </cell>
          <cell r="C20">
            <v>6609413.5199999996</v>
          </cell>
          <cell r="D20">
            <v>0</v>
          </cell>
          <cell r="E20">
            <v>0</v>
          </cell>
          <cell r="F20">
            <v>0</v>
          </cell>
          <cell r="I20">
            <v>19375.2</v>
          </cell>
          <cell r="K20">
            <v>0</v>
          </cell>
          <cell r="N20">
            <v>4494401.1900000004</v>
          </cell>
          <cell r="O20">
            <v>2643765.41</v>
          </cell>
          <cell r="P20">
            <v>4494401.1900000004</v>
          </cell>
          <cell r="Q20">
            <v>0</v>
          </cell>
          <cell r="R20">
            <v>2643765.41</v>
          </cell>
          <cell r="S20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I24">
            <v>0</v>
          </cell>
          <cell r="K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I25">
            <v>0</v>
          </cell>
          <cell r="K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I26">
            <v>0</v>
          </cell>
          <cell r="K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I27">
            <v>0</v>
          </cell>
          <cell r="K27">
            <v>0</v>
          </cell>
        </row>
      </sheetData>
      <sheetData sheetId="4" refreshError="1"/>
      <sheetData sheetId="5" refreshError="1"/>
      <sheetData sheetId="6" refreshError="1">
        <row r="10">
          <cell r="F10">
            <v>8458788.4000000004</v>
          </cell>
          <cell r="G10">
            <v>2966967.6</v>
          </cell>
          <cell r="H10">
            <v>3465178.9</v>
          </cell>
          <cell r="I10">
            <v>786940.7</v>
          </cell>
          <cell r="J10">
            <v>13065.15</v>
          </cell>
          <cell r="K10">
            <v>2674.1640000000002</v>
          </cell>
          <cell r="L10">
            <v>2026641.9</v>
          </cell>
        </row>
        <row r="11">
          <cell r="F11">
            <v>0</v>
          </cell>
          <cell r="G11">
            <v>0</v>
          </cell>
          <cell r="H11">
            <v>0</v>
          </cell>
          <cell r="J11">
            <v>0</v>
          </cell>
          <cell r="L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2835254.2</v>
          </cell>
          <cell r="G21">
            <v>1711032.4</v>
          </cell>
          <cell r="H21">
            <v>968148.7</v>
          </cell>
          <cell r="I21">
            <v>235957.9</v>
          </cell>
          <cell r="J21">
            <v>7277.43</v>
          </cell>
          <cell r="K21">
            <v>887.89200000000005</v>
          </cell>
          <cell r="L21">
            <v>156073.1</v>
          </cell>
        </row>
        <row r="23">
          <cell r="G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1946990.3</v>
          </cell>
        </row>
        <row r="28">
          <cell r="F28">
            <v>1265543.71</v>
          </cell>
        </row>
        <row r="29">
          <cell r="F29">
            <v>0</v>
          </cell>
        </row>
        <row r="30">
          <cell r="F30">
            <v>6047788.21</v>
          </cell>
        </row>
        <row r="31">
          <cell r="F31">
            <v>5623534.2000000002</v>
          </cell>
          <cell r="G31">
            <v>1255935.2</v>
          </cell>
          <cell r="H31">
            <v>2497030.2000000002</v>
          </cell>
          <cell r="I31">
            <v>550982.80000000005</v>
          </cell>
          <cell r="J31">
            <v>5787.72</v>
          </cell>
          <cell r="K31">
            <v>1786.2719999999999</v>
          </cell>
          <cell r="L31">
            <v>1870568.8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1951471.44</v>
          </cell>
        </row>
        <row r="36">
          <cell r="F36">
            <v>1115771.8700000001</v>
          </cell>
        </row>
        <row r="37">
          <cell r="F37">
            <v>8690777.5099999998</v>
          </cell>
        </row>
        <row r="38">
          <cell r="F38">
            <v>0</v>
          </cell>
          <cell r="G38">
            <v>0</v>
          </cell>
          <cell r="H38">
            <v>0</v>
          </cell>
          <cell r="J38">
            <v>0</v>
          </cell>
          <cell r="L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0</v>
          </cell>
        </row>
        <row r="42">
          <cell r="F42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J43">
            <v>0</v>
          </cell>
          <cell r="L43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  <cell r="G51">
            <v>0</v>
          </cell>
          <cell r="H51">
            <v>0</v>
          </cell>
          <cell r="J51">
            <v>0</v>
          </cell>
          <cell r="L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J56">
            <v>0</v>
          </cell>
          <cell r="L56">
            <v>0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J61">
            <v>0</v>
          </cell>
          <cell r="L61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0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J68">
            <v>0</v>
          </cell>
          <cell r="L68">
            <v>0</v>
          </cell>
        </row>
        <row r="69">
          <cell r="F69">
            <v>0</v>
          </cell>
        </row>
        <row r="70">
          <cell r="F70">
            <v>0</v>
          </cell>
        </row>
        <row r="71">
          <cell r="F71">
            <v>0</v>
          </cell>
        </row>
        <row r="72">
          <cell r="F72">
            <v>0</v>
          </cell>
          <cell r="G72">
            <v>0</v>
          </cell>
          <cell r="H72">
            <v>0</v>
          </cell>
          <cell r="J72">
            <v>0</v>
          </cell>
          <cell r="L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</row>
        <row r="76">
          <cell r="F76">
            <v>0</v>
          </cell>
        </row>
        <row r="77">
          <cell r="F77">
            <v>0</v>
          </cell>
          <cell r="G77">
            <v>0</v>
          </cell>
          <cell r="H77">
            <v>0</v>
          </cell>
          <cell r="J77">
            <v>0</v>
          </cell>
          <cell r="L77">
            <v>0</v>
          </cell>
        </row>
        <row r="78">
          <cell r="F78">
            <v>0</v>
          </cell>
        </row>
        <row r="79">
          <cell r="F79">
            <v>14738565.720000001</v>
          </cell>
          <cell r="G79">
            <v>0</v>
          </cell>
          <cell r="H79">
            <v>0</v>
          </cell>
          <cell r="J79">
            <v>0</v>
          </cell>
          <cell r="L79">
            <v>0</v>
          </cell>
        </row>
        <row r="80">
          <cell r="F80">
            <v>0</v>
          </cell>
        </row>
        <row r="81">
          <cell r="F81">
            <v>3898461.74</v>
          </cell>
        </row>
        <row r="82">
          <cell r="F82">
            <v>2381315.58</v>
          </cell>
        </row>
        <row r="83">
          <cell r="F83">
            <v>0</v>
          </cell>
          <cell r="L83">
            <v>0</v>
          </cell>
        </row>
        <row r="84">
          <cell r="F84">
            <v>24797.46</v>
          </cell>
          <cell r="L84">
            <v>24797.46</v>
          </cell>
        </row>
        <row r="85">
          <cell r="F85">
            <v>2966967.6</v>
          </cell>
        </row>
        <row r="86">
          <cell r="F86">
            <v>786940.7</v>
          </cell>
        </row>
        <row r="87">
          <cell r="F87">
            <v>3753908.3</v>
          </cell>
        </row>
        <row r="88">
          <cell r="J88">
            <v>13065.15</v>
          </cell>
        </row>
        <row r="89">
          <cell r="J89">
            <v>2674.1640000000002</v>
          </cell>
        </row>
        <row r="90">
          <cell r="J90">
            <v>15739.314</v>
          </cell>
        </row>
        <row r="95">
          <cell r="F95">
            <v>6609413.5199999996</v>
          </cell>
          <cell r="G95">
            <v>6609413.5199999996</v>
          </cell>
          <cell r="H95">
            <v>0</v>
          </cell>
          <cell r="J95">
            <v>19375.2</v>
          </cell>
          <cell r="L95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J96">
            <v>0</v>
          </cell>
          <cell r="L96">
            <v>0</v>
          </cell>
        </row>
        <row r="97">
          <cell r="F97">
            <v>0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>
            <v>0</v>
          </cell>
        </row>
        <row r="102">
          <cell r="F102">
            <v>0</v>
          </cell>
        </row>
        <row r="103">
          <cell r="F103">
            <v>0</v>
          </cell>
        </row>
        <row r="104">
          <cell r="F104">
            <v>0</v>
          </cell>
        </row>
        <row r="105">
          <cell r="F105">
            <v>0</v>
          </cell>
        </row>
        <row r="106">
          <cell r="F106">
            <v>0</v>
          </cell>
          <cell r="G106">
            <v>0</v>
          </cell>
          <cell r="H106">
            <v>0</v>
          </cell>
          <cell r="J106">
            <v>0</v>
          </cell>
          <cell r="L106">
            <v>0</v>
          </cell>
        </row>
        <row r="108">
          <cell r="G108">
            <v>0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>
            <v>0</v>
          </cell>
        </row>
        <row r="113">
          <cell r="F113">
            <v>0</v>
          </cell>
        </row>
        <row r="114">
          <cell r="F114">
            <v>0</v>
          </cell>
        </row>
        <row r="115">
          <cell r="F115">
            <v>0</v>
          </cell>
        </row>
        <row r="116">
          <cell r="F116">
            <v>0</v>
          </cell>
          <cell r="G116">
            <v>0</v>
          </cell>
          <cell r="H116">
            <v>0</v>
          </cell>
          <cell r="J116">
            <v>0</v>
          </cell>
          <cell r="L116">
            <v>0</v>
          </cell>
        </row>
        <row r="118">
          <cell r="F118">
            <v>0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  <cell r="G123">
            <v>0</v>
          </cell>
          <cell r="H123">
            <v>0</v>
          </cell>
          <cell r="J123">
            <v>0</v>
          </cell>
          <cell r="L123">
            <v>0</v>
          </cell>
        </row>
        <row r="124">
          <cell r="F124">
            <v>0</v>
          </cell>
        </row>
        <row r="125">
          <cell r="F125">
            <v>0</v>
          </cell>
        </row>
        <row r="126">
          <cell r="F126">
            <v>0</v>
          </cell>
        </row>
        <row r="127">
          <cell r="F127">
            <v>0</v>
          </cell>
        </row>
        <row r="128">
          <cell r="F128">
            <v>0</v>
          </cell>
          <cell r="G128">
            <v>0</v>
          </cell>
          <cell r="H128">
            <v>0</v>
          </cell>
          <cell r="J128">
            <v>0</v>
          </cell>
          <cell r="L128">
            <v>0</v>
          </cell>
        </row>
        <row r="131">
          <cell r="F131">
            <v>0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0</v>
          </cell>
          <cell r="G136">
            <v>0</v>
          </cell>
          <cell r="H136">
            <v>0</v>
          </cell>
          <cell r="J136">
            <v>0</v>
          </cell>
          <cell r="L136">
            <v>0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0</v>
          </cell>
          <cell r="G141">
            <v>0</v>
          </cell>
          <cell r="H141">
            <v>0</v>
          </cell>
          <cell r="J141">
            <v>0</v>
          </cell>
          <cell r="L141">
            <v>0</v>
          </cell>
        </row>
        <row r="142">
          <cell r="F142">
            <v>0</v>
          </cell>
        </row>
        <row r="143">
          <cell r="F143">
            <v>0</v>
          </cell>
        </row>
        <row r="144">
          <cell r="F144">
            <v>0</v>
          </cell>
        </row>
        <row r="145">
          <cell r="F145">
            <v>0</v>
          </cell>
        </row>
        <row r="146">
          <cell r="F146">
            <v>0</v>
          </cell>
          <cell r="G146">
            <v>0</v>
          </cell>
          <cell r="H146">
            <v>0</v>
          </cell>
          <cell r="J146">
            <v>0</v>
          </cell>
          <cell r="L146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>
            <v>0</v>
          </cell>
        </row>
        <row r="151">
          <cell r="F151">
            <v>0</v>
          </cell>
        </row>
        <row r="152">
          <cell r="F152">
            <v>0</v>
          </cell>
        </row>
        <row r="153">
          <cell r="F153">
            <v>6609413.5199999996</v>
          </cell>
          <cell r="G153">
            <v>6609413.5199999996</v>
          </cell>
          <cell r="H153">
            <v>0</v>
          </cell>
          <cell r="J153">
            <v>19375.2</v>
          </cell>
          <cell r="L153">
            <v>0</v>
          </cell>
        </row>
        <row r="154">
          <cell r="F154">
            <v>4494401.1900000004</v>
          </cell>
        </row>
        <row r="155">
          <cell r="F155">
            <v>2643765.41</v>
          </cell>
        </row>
        <row r="156">
          <cell r="F156">
            <v>13747580.119999999</v>
          </cell>
        </row>
        <row r="157">
          <cell r="F157">
            <v>0</v>
          </cell>
          <cell r="G157">
            <v>0</v>
          </cell>
          <cell r="H157">
            <v>0</v>
          </cell>
          <cell r="J157">
            <v>0</v>
          </cell>
          <cell r="L157">
            <v>0</v>
          </cell>
        </row>
        <row r="158">
          <cell r="F158">
            <v>0</v>
          </cell>
        </row>
        <row r="159">
          <cell r="F159">
            <v>0</v>
          </cell>
        </row>
        <row r="160">
          <cell r="F160">
            <v>0</v>
          </cell>
        </row>
        <row r="161">
          <cell r="F161">
            <v>0</v>
          </cell>
        </row>
        <row r="162">
          <cell r="F162">
            <v>0</v>
          </cell>
          <cell r="G162">
            <v>0</v>
          </cell>
          <cell r="H162">
            <v>0</v>
          </cell>
          <cell r="J162">
            <v>0</v>
          </cell>
          <cell r="L162">
            <v>0</v>
          </cell>
        </row>
        <row r="163">
          <cell r="F163">
            <v>0</v>
          </cell>
        </row>
        <row r="164">
          <cell r="F164">
            <v>13747580.119999999</v>
          </cell>
          <cell r="G164">
            <v>0</v>
          </cell>
          <cell r="H164">
            <v>0</v>
          </cell>
          <cell r="J164">
            <v>0</v>
          </cell>
          <cell r="L164">
            <v>0</v>
          </cell>
        </row>
        <row r="165">
          <cell r="F165">
            <v>0</v>
          </cell>
        </row>
        <row r="166">
          <cell r="F166">
            <v>4494401.1900000004</v>
          </cell>
        </row>
        <row r="167">
          <cell r="F167">
            <v>2643765.41</v>
          </cell>
        </row>
        <row r="168">
          <cell r="F168">
            <v>0</v>
          </cell>
          <cell r="L168">
            <v>0</v>
          </cell>
        </row>
        <row r="169">
          <cell r="F169">
            <v>0</v>
          </cell>
          <cell r="L169">
            <v>0</v>
          </cell>
        </row>
        <row r="170">
          <cell r="F170">
            <v>6609413.5199999996</v>
          </cell>
        </row>
        <row r="171">
          <cell r="F171">
            <v>0</v>
          </cell>
        </row>
        <row r="172">
          <cell r="F172">
            <v>6609413.5199999996</v>
          </cell>
        </row>
        <row r="173">
          <cell r="J173">
            <v>19375.2</v>
          </cell>
        </row>
        <row r="174">
          <cell r="J174">
            <v>0</v>
          </cell>
        </row>
        <row r="175">
          <cell r="J175">
            <v>19375.2</v>
          </cell>
        </row>
        <row r="180">
          <cell r="F180">
            <v>0</v>
          </cell>
          <cell r="G180">
            <v>0</v>
          </cell>
          <cell r="H180">
            <v>0</v>
          </cell>
          <cell r="J180">
            <v>0</v>
          </cell>
          <cell r="L180">
            <v>0</v>
          </cell>
        </row>
        <row r="181">
          <cell r="F181">
            <v>0</v>
          </cell>
          <cell r="G181">
            <v>0</v>
          </cell>
          <cell r="H181">
            <v>0</v>
          </cell>
          <cell r="J181">
            <v>0</v>
          </cell>
          <cell r="L181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85">
          <cell r="F185">
            <v>0</v>
          </cell>
        </row>
        <row r="186">
          <cell r="F186">
            <v>0</v>
          </cell>
        </row>
        <row r="187">
          <cell r="F187">
            <v>0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>
            <v>0</v>
          </cell>
          <cell r="G191">
            <v>0</v>
          </cell>
          <cell r="H191">
            <v>0</v>
          </cell>
          <cell r="J191">
            <v>0</v>
          </cell>
          <cell r="L191">
            <v>0</v>
          </cell>
        </row>
        <row r="193">
          <cell r="G193">
            <v>0</v>
          </cell>
        </row>
        <row r="194">
          <cell r="F194">
            <v>0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>
            <v>0</v>
          </cell>
        </row>
        <row r="199">
          <cell r="F199">
            <v>0</v>
          </cell>
        </row>
        <row r="200">
          <cell r="F200">
            <v>0</v>
          </cell>
        </row>
        <row r="201">
          <cell r="F201">
            <v>0</v>
          </cell>
          <cell r="G201">
            <v>0</v>
          </cell>
          <cell r="H201">
            <v>0</v>
          </cell>
          <cell r="J201">
            <v>0</v>
          </cell>
          <cell r="L201">
            <v>0</v>
          </cell>
        </row>
        <row r="203">
          <cell r="F203">
            <v>0</v>
          </cell>
        </row>
        <row r="204">
          <cell r="F204">
            <v>0</v>
          </cell>
        </row>
        <row r="205">
          <cell r="F205">
            <v>0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  <cell r="G208">
            <v>0</v>
          </cell>
          <cell r="H208">
            <v>0</v>
          </cell>
          <cell r="J208">
            <v>0</v>
          </cell>
          <cell r="L208">
            <v>0</v>
          </cell>
        </row>
        <row r="209">
          <cell r="F209">
            <v>0</v>
          </cell>
        </row>
        <row r="210">
          <cell r="F210">
            <v>0</v>
          </cell>
        </row>
        <row r="211">
          <cell r="F211">
            <v>0</v>
          </cell>
        </row>
        <row r="212">
          <cell r="F212">
            <v>0</v>
          </cell>
        </row>
        <row r="213">
          <cell r="F213">
            <v>0</v>
          </cell>
          <cell r="G213">
            <v>0</v>
          </cell>
          <cell r="H213">
            <v>0</v>
          </cell>
          <cell r="J213">
            <v>0</v>
          </cell>
          <cell r="L213">
            <v>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>
            <v>0</v>
          </cell>
          <cell r="G221">
            <v>0</v>
          </cell>
          <cell r="H221">
            <v>0</v>
          </cell>
          <cell r="J221">
            <v>0</v>
          </cell>
          <cell r="L221">
            <v>0</v>
          </cell>
        </row>
        <row r="222">
          <cell r="F222">
            <v>0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  <cell r="G226">
            <v>0</v>
          </cell>
          <cell r="H226">
            <v>0</v>
          </cell>
          <cell r="J226">
            <v>0</v>
          </cell>
          <cell r="L226">
            <v>0</v>
          </cell>
        </row>
        <row r="227">
          <cell r="F227">
            <v>0</v>
          </cell>
        </row>
        <row r="228">
          <cell r="F228">
            <v>0</v>
          </cell>
        </row>
        <row r="229">
          <cell r="F229">
            <v>0</v>
          </cell>
        </row>
        <row r="230">
          <cell r="F230">
            <v>0</v>
          </cell>
        </row>
        <row r="231">
          <cell r="F231">
            <v>0</v>
          </cell>
          <cell r="G231">
            <v>0</v>
          </cell>
          <cell r="H231">
            <v>0</v>
          </cell>
          <cell r="J231">
            <v>0</v>
          </cell>
          <cell r="L231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>
            <v>0</v>
          </cell>
        </row>
        <row r="236">
          <cell r="F236">
            <v>0</v>
          </cell>
        </row>
        <row r="237">
          <cell r="F237">
            <v>0</v>
          </cell>
        </row>
        <row r="238">
          <cell r="F238">
            <v>0</v>
          </cell>
          <cell r="G238">
            <v>0</v>
          </cell>
          <cell r="H238">
            <v>0</v>
          </cell>
          <cell r="J238">
            <v>0</v>
          </cell>
          <cell r="L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>
            <v>0</v>
          </cell>
        </row>
        <row r="242">
          <cell r="F242">
            <v>0</v>
          </cell>
          <cell r="G242">
            <v>0</v>
          </cell>
          <cell r="H242">
            <v>0</v>
          </cell>
          <cell r="J242">
            <v>0</v>
          </cell>
          <cell r="L242">
            <v>0</v>
          </cell>
        </row>
        <row r="243">
          <cell r="F243">
            <v>0</v>
          </cell>
        </row>
        <row r="244">
          <cell r="F244">
            <v>0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  <cell r="G247">
            <v>0</v>
          </cell>
          <cell r="H247">
            <v>0</v>
          </cell>
          <cell r="J247">
            <v>0</v>
          </cell>
          <cell r="L247">
            <v>0</v>
          </cell>
        </row>
        <row r="248">
          <cell r="F248">
            <v>0</v>
          </cell>
        </row>
        <row r="249">
          <cell r="F249">
            <v>0</v>
          </cell>
          <cell r="G249">
            <v>0</v>
          </cell>
          <cell r="H249">
            <v>0</v>
          </cell>
          <cell r="J249">
            <v>0</v>
          </cell>
          <cell r="L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  <cell r="L253">
            <v>0</v>
          </cell>
        </row>
        <row r="254">
          <cell r="F254">
            <v>0</v>
          </cell>
          <cell r="L254">
            <v>0</v>
          </cell>
        </row>
        <row r="255">
          <cell r="F255">
            <v>0</v>
          </cell>
        </row>
        <row r="256">
          <cell r="F256">
            <v>0</v>
          </cell>
        </row>
        <row r="257">
          <cell r="F257">
            <v>0</v>
          </cell>
        </row>
        <row r="258">
          <cell r="J258">
            <v>0</v>
          </cell>
        </row>
        <row r="259">
          <cell r="J259">
            <v>0</v>
          </cell>
        </row>
        <row r="260">
          <cell r="J260">
            <v>0</v>
          </cell>
        </row>
        <row r="262">
          <cell r="F262">
            <v>15068201.92</v>
          </cell>
          <cell r="G262">
            <v>9576381.1199999992</v>
          </cell>
          <cell r="H262">
            <v>3465178.9</v>
          </cell>
          <cell r="I262">
            <v>786940.7</v>
          </cell>
          <cell r="J262">
            <v>32440.35</v>
          </cell>
          <cell r="K262">
            <v>2674.1640000000002</v>
          </cell>
          <cell r="L262">
            <v>2026641.9</v>
          </cell>
        </row>
        <row r="263">
          <cell r="F263">
            <v>0</v>
          </cell>
          <cell r="G263">
            <v>0</v>
          </cell>
          <cell r="H263">
            <v>0</v>
          </cell>
          <cell r="J263">
            <v>0</v>
          </cell>
          <cell r="L263">
            <v>0</v>
          </cell>
        </row>
        <row r="264">
          <cell r="F264">
            <v>0</v>
          </cell>
        </row>
        <row r="265">
          <cell r="F265">
            <v>0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0</v>
          </cell>
        </row>
        <row r="271">
          <cell r="F271">
            <v>0</v>
          </cell>
        </row>
        <row r="272">
          <cell r="F272">
            <v>0</v>
          </cell>
        </row>
        <row r="273">
          <cell r="F273">
            <v>2835254.2</v>
          </cell>
          <cell r="G273">
            <v>1711032.4</v>
          </cell>
          <cell r="H273">
            <v>968148.7</v>
          </cell>
          <cell r="I273">
            <v>235957.9</v>
          </cell>
          <cell r="J273">
            <v>7277.43</v>
          </cell>
          <cell r="K273">
            <v>887.89200000000005</v>
          </cell>
          <cell r="L273">
            <v>156073.1</v>
          </cell>
        </row>
        <row r="275">
          <cell r="G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0</v>
          </cell>
        </row>
        <row r="279">
          <cell r="F279">
            <v>1946990.3</v>
          </cell>
        </row>
        <row r="280">
          <cell r="F280">
            <v>1265543.71</v>
          </cell>
        </row>
        <row r="281">
          <cell r="F281">
            <v>0</v>
          </cell>
        </row>
        <row r="282">
          <cell r="F282">
            <v>6047788.21</v>
          </cell>
        </row>
        <row r="283">
          <cell r="F283">
            <v>5623534.2000000002</v>
          </cell>
          <cell r="G283">
            <v>1255935.2</v>
          </cell>
          <cell r="H283">
            <v>2497030.2000000002</v>
          </cell>
          <cell r="I283">
            <v>550982.80000000005</v>
          </cell>
          <cell r="J283">
            <v>5787.72</v>
          </cell>
          <cell r="K283">
            <v>1786.2719999999999</v>
          </cell>
          <cell r="L283">
            <v>1870568.8</v>
          </cell>
        </row>
        <row r="285">
          <cell r="F285">
            <v>0</v>
          </cell>
        </row>
        <row r="286">
          <cell r="F286">
            <v>0</v>
          </cell>
        </row>
        <row r="288">
          <cell r="F288">
            <v>1115771.8700000001</v>
          </cell>
        </row>
        <row r="290">
          <cell r="F290">
            <v>0</v>
          </cell>
          <cell r="G290">
            <v>0</v>
          </cell>
          <cell r="H290">
            <v>0</v>
          </cell>
          <cell r="J290">
            <v>0</v>
          </cell>
          <cell r="L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0</v>
          </cell>
        </row>
        <row r="295">
          <cell r="F295">
            <v>0</v>
          </cell>
          <cell r="G295">
            <v>0</v>
          </cell>
          <cell r="H295">
            <v>0</v>
          </cell>
          <cell r="J295">
            <v>0</v>
          </cell>
          <cell r="L295">
            <v>0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>
            <v>0</v>
          </cell>
        </row>
        <row r="302">
          <cell r="F302">
            <v>0</v>
          </cell>
        </row>
        <row r="303">
          <cell r="F303">
            <v>0</v>
          </cell>
          <cell r="G303">
            <v>0</v>
          </cell>
          <cell r="H303">
            <v>0</v>
          </cell>
          <cell r="J303">
            <v>0</v>
          </cell>
          <cell r="L303">
            <v>0</v>
          </cell>
        </row>
        <row r="304">
          <cell r="F304">
            <v>0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J308">
            <v>0</v>
          </cell>
          <cell r="L308">
            <v>0</v>
          </cell>
        </row>
        <row r="309">
          <cell r="F309">
            <v>0</v>
          </cell>
        </row>
        <row r="310">
          <cell r="F310">
            <v>0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  <cell r="G313">
            <v>0</v>
          </cell>
          <cell r="H313">
            <v>0</v>
          </cell>
          <cell r="J313">
            <v>0</v>
          </cell>
          <cell r="L313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0</v>
          </cell>
        </row>
        <row r="318">
          <cell r="F318">
            <v>0</v>
          </cell>
        </row>
        <row r="319">
          <cell r="F319">
            <v>0</v>
          </cell>
        </row>
        <row r="320">
          <cell r="H320">
            <v>0</v>
          </cell>
          <cell r="L320">
            <v>0</v>
          </cell>
        </row>
        <row r="324">
          <cell r="F324">
            <v>0</v>
          </cell>
          <cell r="G324">
            <v>0</v>
          </cell>
          <cell r="H324">
            <v>0</v>
          </cell>
          <cell r="J324">
            <v>0</v>
          </cell>
          <cell r="L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  <cell r="G329">
            <v>0</v>
          </cell>
          <cell r="H329">
            <v>0</v>
          </cell>
          <cell r="J329">
            <v>0</v>
          </cell>
          <cell r="L329">
            <v>0</v>
          </cell>
        </row>
        <row r="330">
          <cell r="F330">
            <v>0</v>
          </cell>
        </row>
        <row r="331">
          <cell r="F331">
            <v>28486145.84</v>
          </cell>
          <cell r="G331">
            <v>0</v>
          </cell>
          <cell r="H331">
            <v>0</v>
          </cell>
          <cell r="L331">
            <v>0</v>
          </cell>
        </row>
        <row r="332">
          <cell r="F332">
            <v>0</v>
          </cell>
        </row>
        <row r="333">
          <cell r="F333">
            <v>8392862.9299999997</v>
          </cell>
        </row>
        <row r="334">
          <cell r="F334">
            <v>5025080.99</v>
          </cell>
        </row>
        <row r="335">
          <cell r="F335">
            <v>0</v>
          </cell>
          <cell r="L335">
            <v>0</v>
          </cell>
        </row>
        <row r="336">
          <cell r="F336">
            <v>24797.46</v>
          </cell>
          <cell r="L336">
            <v>24797.46</v>
          </cell>
        </row>
        <row r="337">
          <cell r="F337">
            <v>9576381.1199999992</v>
          </cell>
        </row>
        <row r="338">
          <cell r="F338">
            <v>786940.7</v>
          </cell>
        </row>
        <row r="339">
          <cell r="F339">
            <v>10363321.82</v>
          </cell>
        </row>
        <row r="340">
          <cell r="J340">
            <v>32440.35</v>
          </cell>
        </row>
        <row r="341">
          <cell r="J341">
            <v>2674.1640000000002</v>
          </cell>
        </row>
        <row r="342">
          <cell r="J342">
            <v>35114.514000000003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4"/>
  <sheetViews>
    <sheetView tabSelected="1" workbookViewId="0">
      <selection activeCell="C361" sqref="C361:C374"/>
    </sheetView>
  </sheetViews>
  <sheetFormatPr defaultRowHeight="15" x14ac:dyDescent="0.25"/>
  <cols>
    <col min="1" max="1" width="4.140625" style="2" customWidth="1"/>
    <col min="2" max="2" width="47.85546875" style="2" customWidth="1"/>
    <col min="3" max="3" width="9.42578125" style="2" customWidth="1"/>
    <col min="4" max="5" width="12" style="2" customWidth="1"/>
    <col min="6" max="6" width="17.7109375" style="2" customWidth="1"/>
    <col min="7" max="7" width="15.85546875" style="2" customWidth="1"/>
    <col min="8" max="8" width="14.7109375" style="2" customWidth="1"/>
    <col min="9" max="9" width="9" style="2" customWidth="1"/>
    <col min="10" max="10" width="20.140625" style="2" customWidth="1"/>
    <col min="11" max="12" width="9.140625" style="2" hidden="1" customWidth="1"/>
    <col min="13" max="13" width="9.140625" style="2"/>
    <col min="14" max="14" width="9.140625" style="2" hidden="1" customWidth="1"/>
    <col min="15" max="15" width="11.5703125" style="2" bestFit="1" customWidth="1"/>
    <col min="16" max="17" width="9.140625" style="2"/>
    <col min="18" max="18" width="9.140625" style="2" hidden="1" customWidth="1"/>
    <col min="19" max="256" width="9.140625" style="2"/>
    <col min="257" max="257" width="4.140625" style="2" customWidth="1"/>
    <col min="258" max="258" width="47.85546875" style="2" customWidth="1"/>
    <col min="259" max="259" width="9.42578125" style="2" customWidth="1"/>
    <col min="260" max="261" width="12" style="2" customWidth="1"/>
    <col min="262" max="262" width="17.7109375" style="2" customWidth="1"/>
    <col min="263" max="263" width="15.85546875" style="2" customWidth="1"/>
    <col min="264" max="264" width="14.7109375" style="2" customWidth="1"/>
    <col min="265" max="265" width="9" style="2" customWidth="1"/>
    <col min="266" max="266" width="12" style="2" customWidth="1"/>
    <col min="267" max="268" width="0" style="2" hidden="1" customWidth="1"/>
    <col min="269" max="269" width="9.140625" style="2"/>
    <col min="270" max="270" width="0" style="2" hidden="1" customWidth="1"/>
    <col min="271" max="273" width="9.140625" style="2"/>
    <col min="274" max="274" width="0" style="2" hidden="1" customWidth="1"/>
    <col min="275" max="512" width="9.140625" style="2"/>
    <col min="513" max="513" width="4.140625" style="2" customWidth="1"/>
    <col min="514" max="514" width="47.85546875" style="2" customWidth="1"/>
    <col min="515" max="515" width="9.42578125" style="2" customWidth="1"/>
    <col min="516" max="517" width="12" style="2" customWidth="1"/>
    <col min="518" max="518" width="17.7109375" style="2" customWidth="1"/>
    <col min="519" max="519" width="15.85546875" style="2" customWidth="1"/>
    <col min="520" max="520" width="14.7109375" style="2" customWidth="1"/>
    <col min="521" max="521" width="9" style="2" customWidth="1"/>
    <col min="522" max="522" width="12" style="2" customWidth="1"/>
    <col min="523" max="524" width="0" style="2" hidden="1" customWidth="1"/>
    <col min="525" max="525" width="9.140625" style="2"/>
    <col min="526" max="526" width="0" style="2" hidden="1" customWidth="1"/>
    <col min="527" max="529" width="9.140625" style="2"/>
    <col min="530" max="530" width="0" style="2" hidden="1" customWidth="1"/>
    <col min="531" max="768" width="9.140625" style="2"/>
    <col min="769" max="769" width="4.140625" style="2" customWidth="1"/>
    <col min="770" max="770" width="47.85546875" style="2" customWidth="1"/>
    <col min="771" max="771" width="9.42578125" style="2" customWidth="1"/>
    <col min="772" max="773" width="12" style="2" customWidth="1"/>
    <col min="774" max="774" width="17.7109375" style="2" customWidth="1"/>
    <col min="775" max="775" width="15.85546875" style="2" customWidth="1"/>
    <col min="776" max="776" width="14.7109375" style="2" customWidth="1"/>
    <col min="777" max="777" width="9" style="2" customWidth="1"/>
    <col min="778" max="778" width="12" style="2" customWidth="1"/>
    <col min="779" max="780" width="0" style="2" hidden="1" customWidth="1"/>
    <col min="781" max="781" width="9.140625" style="2"/>
    <col min="782" max="782" width="0" style="2" hidden="1" customWidth="1"/>
    <col min="783" max="785" width="9.140625" style="2"/>
    <col min="786" max="786" width="0" style="2" hidden="1" customWidth="1"/>
    <col min="787" max="1024" width="9.140625" style="2"/>
    <col min="1025" max="1025" width="4.140625" style="2" customWidth="1"/>
    <col min="1026" max="1026" width="47.85546875" style="2" customWidth="1"/>
    <col min="1027" max="1027" width="9.42578125" style="2" customWidth="1"/>
    <col min="1028" max="1029" width="12" style="2" customWidth="1"/>
    <col min="1030" max="1030" width="17.7109375" style="2" customWidth="1"/>
    <col min="1031" max="1031" width="15.85546875" style="2" customWidth="1"/>
    <col min="1032" max="1032" width="14.7109375" style="2" customWidth="1"/>
    <col min="1033" max="1033" width="9" style="2" customWidth="1"/>
    <col min="1034" max="1034" width="12" style="2" customWidth="1"/>
    <col min="1035" max="1036" width="0" style="2" hidden="1" customWidth="1"/>
    <col min="1037" max="1037" width="9.140625" style="2"/>
    <col min="1038" max="1038" width="0" style="2" hidden="1" customWidth="1"/>
    <col min="1039" max="1041" width="9.140625" style="2"/>
    <col min="1042" max="1042" width="0" style="2" hidden="1" customWidth="1"/>
    <col min="1043" max="1280" width="9.140625" style="2"/>
    <col min="1281" max="1281" width="4.140625" style="2" customWidth="1"/>
    <col min="1282" max="1282" width="47.85546875" style="2" customWidth="1"/>
    <col min="1283" max="1283" width="9.42578125" style="2" customWidth="1"/>
    <col min="1284" max="1285" width="12" style="2" customWidth="1"/>
    <col min="1286" max="1286" width="17.7109375" style="2" customWidth="1"/>
    <col min="1287" max="1287" width="15.85546875" style="2" customWidth="1"/>
    <col min="1288" max="1288" width="14.7109375" style="2" customWidth="1"/>
    <col min="1289" max="1289" width="9" style="2" customWidth="1"/>
    <col min="1290" max="1290" width="12" style="2" customWidth="1"/>
    <col min="1291" max="1292" width="0" style="2" hidden="1" customWidth="1"/>
    <col min="1293" max="1293" width="9.140625" style="2"/>
    <col min="1294" max="1294" width="0" style="2" hidden="1" customWidth="1"/>
    <col min="1295" max="1297" width="9.140625" style="2"/>
    <col min="1298" max="1298" width="0" style="2" hidden="1" customWidth="1"/>
    <col min="1299" max="1536" width="9.140625" style="2"/>
    <col min="1537" max="1537" width="4.140625" style="2" customWidth="1"/>
    <col min="1538" max="1538" width="47.85546875" style="2" customWidth="1"/>
    <col min="1539" max="1539" width="9.42578125" style="2" customWidth="1"/>
    <col min="1540" max="1541" width="12" style="2" customWidth="1"/>
    <col min="1542" max="1542" width="17.7109375" style="2" customWidth="1"/>
    <col min="1543" max="1543" width="15.85546875" style="2" customWidth="1"/>
    <col min="1544" max="1544" width="14.7109375" style="2" customWidth="1"/>
    <col min="1545" max="1545" width="9" style="2" customWidth="1"/>
    <col min="1546" max="1546" width="12" style="2" customWidth="1"/>
    <col min="1547" max="1548" width="0" style="2" hidden="1" customWidth="1"/>
    <col min="1549" max="1549" width="9.140625" style="2"/>
    <col min="1550" max="1550" width="0" style="2" hidden="1" customWidth="1"/>
    <col min="1551" max="1553" width="9.140625" style="2"/>
    <col min="1554" max="1554" width="0" style="2" hidden="1" customWidth="1"/>
    <col min="1555" max="1792" width="9.140625" style="2"/>
    <col min="1793" max="1793" width="4.140625" style="2" customWidth="1"/>
    <col min="1794" max="1794" width="47.85546875" style="2" customWidth="1"/>
    <col min="1795" max="1795" width="9.42578125" style="2" customWidth="1"/>
    <col min="1796" max="1797" width="12" style="2" customWidth="1"/>
    <col min="1798" max="1798" width="17.7109375" style="2" customWidth="1"/>
    <col min="1799" max="1799" width="15.85546875" style="2" customWidth="1"/>
    <col min="1800" max="1800" width="14.7109375" style="2" customWidth="1"/>
    <col min="1801" max="1801" width="9" style="2" customWidth="1"/>
    <col min="1802" max="1802" width="12" style="2" customWidth="1"/>
    <col min="1803" max="1804" width="0" style="2" hidden="1" customWidth="1"/>
    <col min="1805" max="1805" width="9.140625" style="2"/>
    <col min="1806" max="1806" width="0" style="2" hidden="1" customWidth="1"/>
    <col min="1807" max="1809" width="9.140625" style="2"/>
    <col min="1810" max="1810" width="0" style="2" hidden="1" customWidth="1"/>
    <col min="1811" max="2048" width="9.140625" style="2"/>
    <col min="2049" max="2049" width="4.140625" style="2" customWidth="1"/>
    <col min="2050" max="2050" width="47.85546875" style="2" customWidth="1"/>
    <col min="2051" max="2051" width="9.42578125" style="2" customWidth="1"/>
    <col min="2052" max="2053" width="12" style="2" customWidth="1"/>
    <col min="2054" max="2054" width="17.7109375" style="2" customWidth="1"/>
    <col min="2055" max="2055" width="15.85546875" style="2" customWidth="1"/>
    <col min="2056" max="2056" width="14.7109375" style="2" customWidth="1"/>
    <col min="2057" max="2057" width="9" style="2" customWidth="1"/>
    <col min="2058" max="2058" width="12" style="2" customWidth="1"/>
    <col min="2059" max="2060" width="0" style="2" hidden="1" customWidth="1"/>
    <col min="2061" max="2061" width="9.140625" style="2"/>
    <col min="2062" max="2062" width="0" style="2" hidden="1" customWidth="1"/>
    <col min="2063" max="2065" width="9.140625" style="2"/>
    <col min="2066" max="2066" width="0" style="2" hidden="1" customWidth="1"/>
    <col min="2067" max="2304" width="9.140625" style="2"/>
    <col min="2305" max="2305" width="4.140625" style="2" customWidth="1"/>
    <col min="2306" max="2306" width="47.85546875" style="2" customWidth="1"/>
    <col min="2307" max="2307" width="9.42578125" style="2" customWidth="1"/>
    <col min="2308" max="2309" width="12" style="2" customWidth="1"/>
    <col min="2310" max="2310" width="17.7109375" style="2" customWidth="1"/>
    <col min="2311" max="2311" width="15.85546875" style="2" customWidth="1"/>
    <col min="2312" max="2312" width="14.7109375" style="2" customWidth="1"/>
    <col min="2313" max="2313" width="9" style="2" customWidth="1"/>
    <col min="2314" max="2314" width="12" style="2" customWidth="1"/>
    <col min="2315" max="2316" width="0" style="2" hidden="1" customWidth="1"/>
    <col min="2317" max="2317" width="9.140625" style="2"/>
    <col min="2318" max="2318" width="0" style="2" hidden="1" customWidth="1"/>
    <col min="2319" max="2321" width="9.140625" style="2"/>
    <col min="2322" max="2322" width="0" style="2" hidden="1" customWidth="1"/>
    <col min="2323" max="2560" width="9.140625" style="2"/>
    <col min="2561" max="2561" width="4.140625" style="2" customWidth="1"/>
    <col min="2562" max="2562" width="47.85546875" style="2" customWidth="1"/>
    <col min="2563" max="2563" width="9.42578125" style="2" customWidth="1"/>
    <col min="2564" max="2565" width="12" style="2" customWidth="1"/>
    <col min="2566" max="2566" width="17.7109375" style="2" customWidth="1"/>
    <col min="2567" max="2567" width="15.85546875" style="2" customWidth="1"/>
    <col min="2568" max="2568" width="14.7109375" style="2" customWidth="1"/>
    <col min="2569" max="2569" width="9" style="2" customWidth="1"/>
    <col min="2570" max="2570" width="12" style="2" customWidth="1"/>
    <col min="2571" max="2572" width="0" style="2" hidden="1" customWidth="1"/>
    <col min="2573" max="2573" width="9.140625" style="2"/>
    <col min="2574" max="2574" width="0" style="2" hidden="1" customWidth="1"/>
    <col min="2575" max="2577" width="9.140625" style="2"/>
    <col min="2578" max="2578" width="0" style="2" hidden="1" customWidth="1"/>
    <col min="2579" max="2816" width="9.140625" style="2"/>
    <col min="2817" max="2817" width="4.140625" style="2" customWidth="1"/>
    <col min="2818" max="2818" width="47.85546875" style="2" customWidth="1"/>
    <col min="2819" max="2819" width="9.42578125" style="2" customWidth="1"/>
    <col min="2820" max="2821" width="12" style="2" customWidth="1"/>
    <col min="2822" max="2822" width="17.7109375" style="2" customWidth="1"/>
    <col min="2823" max="2823" width="15.85546875" style="2" customWidth="1"/>
    <col min="2824" max="2824" width="14.7109375" style="2" customWidth="1"/>
    <col min="2825" max="2825" width="9" style="2" customWidth="1"/>
    <col min="2826" max="2826" width="12" style="2" customWidth="1"/>
    <col min="2827" max="2828" width="0" style="2" hidden="1" customWidth="1"/>
    <col min="2829" max="2829" width="9.140625" style="2"/>
    <col min="2830" max="2830" width="0" style="2" hidden="1" customWidth="1"/>
    <col min="2831" max="2833" width="9.140625" style="2"/>
    <col min="2834" max="2834" width="0" style="2" hidden="1" customWidth="1"/>
    <col min="2835" max="3072" width="9.140625" style="2"/>
    <col min="3073" max="3073" width="4.140625" style="2" customWidth="1"/>
    <col min="3074" max="3074" width="47.85546875" style="2" customWidth="1"/>
    <col min="3075" max="3075" width="9.42578125" style="2" customWidth="1"/>
    <col min="3076" max="3077" width="12" style="2" customWidth="1"/>
    <col min="3078" max="3078" width="17.7109375" style="2" customWidth="1"/>
    <col min="3079" max="3079" width="15.85546875" style="2" customWidth="1"/>
    <col min="3080" max="3080" width="14.7109375" style="2" customWidth="1"/>
    <col min="3081" max="3081" width="9" style="2" customWidth="1"/>
    <col min="3082" max="3082" width="12" style="2" customWidth="1"/>
    <col min="3083" max="3084" width="0" style="2" hidden="1" customWidth="1"/>
    <col min="3085" max="3085" width="9.140625" style="2"/>
    <col min="3086" max="3086" width="0" style="2" hidden="1" customWidth="1"/>
    <col min="3087" max="3089" width="9.140625" style="2"/>
    <col min="3090" max="3090" width="0" style="2" hidden="1" customWidth="1"/>
    <col min="3091" max="3328" width="9.140625" style="2"/>
    <col min="3329" max="3329" width="4.140625" style="2" customWidth="1"/>
    <col min="3330" max="3330" width="47.85546875" style="2" customWidth="1"/>
    <col min="3331" max="3331" width="9.42578125" style="2" customWidth="1"/>
    <col min="3332" max="3333" width="12" style="2" customWidth="1"/>
    <col min="3334" max="3334" width="17.7109375" style="2" customWidth="1"/>
    <col min="3335" max="3335" width="15.85546875" style="2" customWidth="1"/>
    <col min="3336" max="3336" width="14.7109375" style="2" customWidth="1"/>
    <col min="3337" max="3337" width="9" style="2" customWidth="1"/>
    <col min="3338" max="3338" width="12" style="2" customWidth="1"/>
    <col min="3339" max="3340" width="0" style="2" hidden="1" customWidth="1"/>
    <col min="3341" max="3341" width="9.140625" style="2"/>
    <col min="3342" max="3342" width="0" style="2" hidden="1" customWidth="1"/>
    <col min="3343" max="3345" width="9.140625" style="2"/>
    <col min="3346" max="3346" width="0" style="2" hidden="1" customWidth="1"/>
    <col min="3347" max="3584" width="9.140625" style="2"/>
    <col min="3585" max="3585" width="4.140625" style="2" customWidth="1"/>
    <col min="3586" max="3586" width="47.85546875" style="2" customWidth="1"/>
    <col min="3587" max="3587" width="9.42578125" style="2" customWidth="1"/>
    <col min="3588" max="3589" width="12" style="2" customWidth="1"/>
    <col min="3590" max="3590" width="17.7109375" style="2" customWidth="1"/>
    <col min="3591" max="3591" width="15.85546875" style="2" customWidth="1"/>
    <col min="3592" max="3592" width="14.7109375" style="2" customWidth="1"/>
    <col min="3593" max="3593" width="9" style="2" customWidth="1"/>
    <col min="3594" max="3594" width="12" style="2" customWidth="1"/>
    <col min="3595" max="3596" width="0" style="2" hidden="1" customWidth="1"/>
    <col min="3597" max="3597" width="9.140625" style="2"/>
    <col min="3598" max="3598" width="0" style="2" hidden="1" customWidth="1"/>
    <col min="3599" max="3601" width="9.140625" style="2"/>
    <col min="3602" max="3602" width="0" style="2" hidden="1" customWidth="1"/>
    <col min="3603" max="3840" width="9.140625" style="2"/>
    <col min="3841" max="3841" width="4.140625" style="2" customWidth="1"/>
    <col min="3842" max="3842" width="47.85546875" style="2" customWidth="1"/>
    <col min="3843" max="3843" width="9.42578125" style="2" customWidth="1"/>
    <col min="3844" max="3845" width="12" style="2" customWidth="1"/>
    <col min="3846" max="3846" width="17.7109375" style="2" customWidth="1"/>
    <col min="3847" max="3847" width="15.85546875" style="2" customWidth="1"/>
    <col min="3848" max="3848" width="14.7109375" style="2" customWidth="1"/>
    <col min="3849" max="3849" width="9" style="2" customWidth="1"/>
    <col min="3850" max="3850" width="12" style="2" customWidth="1"/>
    <col min="3851" max="3852" width="0" style="2" hidden="1" customWidth="1"/>
    <col min="3853" max="3853" width="9.140625" style="2"/>
    <col min="3854" max="3854" width="0" style="2" hidden="1" customWidth="1"/>
    <col min="3855" max="3857" width="9.140625" style="2"/>
    <col min="3858" max="3858" width="0" style="2" hidden="1" customWidth="1"/>
    <col min="3859" max="4096" width="9.140625" style="2"/>
    <col min="4097" max="4097" width="4.140625" style="2" customWidth="1"/>
    <col min="4098" max="4098" width="47.85546875" style="2" customWidth="1"/>
    <col min="4099" max="4099" width="9.42578125" style="2" customWidth="1"/>
    <col min="4100" max="4101" width="12" style="2" customWidth="1"/>
    <col min="4102" max="4102" width="17.7109375" style="2" customWidth="1"/>
    <col min="4103" max="4103" width="15.85546875" style="2" customWidth="1"/>
    <col min="4104" max="4104" width="14.7109375" style="2" customWidth="1"/>
    <col min="4105" max="4105" width="9" style="2" customWidth="1"/>
    <col min="4106" max="4106" width="12" style="2" customWidth="1"/>
    <col min="4107" max="4108" width="0" style="2" hidden="1" customWidth="1"/>
    <col min="4109" max="4109" width="9.140625" style="2"/>
    <col min="4110" max="4110" width="0" style="2" hidden="1" customWidth="1"/>
    <col min="4111" max="4113" width="9.140625" style="2"/>
    <col min="4114" max="4114" width="0" style="2" hidden="1" customWidth="1"/>
    <col min="4115" max="4352" width="9.140625" style="2"/>
    <col min="4353" max="4353" width="4.140625" style="2" customWidth="1"/>
    <col min="4354" max="4354" width="47.85546875" style="2" customWidth="1"/>
    <col min="4355" max="4355" width="9.42578125" style="2" customWidth="1"/>
    <col min="4356" max="4357" width="12" style="2" customWidth="1"/>
    <col min="4358" max="4358" width="17.7109375" style="2" customWidth="1"/>
    <col min="4359" max="4359" width="15.85546875" style="2" customWidth="1"/>
    <col min="4360" max="4360" width="14.7109375" style="2" customWidth="1"/>
    <col min="4361" max="4361" width="9" style="2" customWidth="1"/>
    <col min="4362" max="4362" width="12" style="2" customWidth="1"/>
    <col min="4363" max="4364" width="0" style="2" hidden="1" customWidth="1"/>
    <col min="4365" max="4365" width="9.140625" style="2"/>
    <col min="4366" max="4366" width="0" style="2" hidden="1" customWidth="1"/>
    <col min="4367" max="4369" width="9.140625" style="2"/>
    <col min="4370" max="4370" width="0" style="2" hidden="1" customWidth="1"/>
    <col min="4371" max="4608" width="9.140625" style="2"/>
    <col min="4609" max="4609" width="4.140625" style="2" customWidth="1"/>
    <col min="4610" max="4610" width="47.85546875" style="2" customWidth="1"/>
    <col min="4611" max="4611" width="9.42578125" style="2" customWidth="1"/>
    <col min="4612" max="4613" width="12" style="2" customWidth="1"/>
    <col min="4614" max="4614" width="17.7109375" style="2" customWidth="1"/>
    <col min="4615" max="4615" width="15.85546875" style="2" customWidth="1"/>
    <col min="4616" max="4616" width="14.7109375" style="2" customWidth="1"/>
    <col min="4617" max="4617" width="9" style="2" customWidth="1"/>
    <col min="4618" max="4618" width="12" style="2" customWidth="1"/>
    <col min="4619" max="4620" width="0" style="2" hidden="1" customWidth="1"/>
    <col min="4621" max="4621" width="9.140625" style="2"/>
    <col min="4622" max="4622" width="0" style="2" hidden="1" customWidth="1"/>
    <col min="4623" max="4625" width="9.140625" style="2"/>
    <col min="4626" max="4626" width="0" style="2" hidden="1" customWidth="1"/>
    <col min="4627" max="4864" width="9.140625" style="2"/>
    <col min="4865" max="4865" width="4.140625" style="2" customWidth="1"/>
    <col min="4866" max="4866" width="47.85546875" style="2" customWidth="1"/>
    <col min="4867" max="4867" width="9.42578125" style="2" customWidth="1"/>
    <col min="4868" max="4869" width="12" style="2" customWidth="1"/>
    <col min="4870" max="4870" width="17.7109375" style="2" customWidth="1"/>
    <col min="4871" max="4871" width="15.85546875" style="2" customWidth="1"/>
    <col min="4872" max="4872" width="14.7109375" style="2" customWidth="1"/>
    <col min="4873" max="4873" width="9" style="2" customWidth="1"/>
    <col min="4874" max="4874" width="12" style="2" customWidth="1"/>
    <col min="4875" max="4876" width="0" style="2" hidden="1" customWidth="1"/>
    <col min="4877" max="4877" width="9.140625" style="2"/>
    <col min="4878" max="4878" width="0" style="2" hidden="1" customWidth="1"/>
    <col min="4879" max="4881" width="9.140625" style="2"/>
    <col min="4882" max="4882" width="0" style="2" hidden="1" customWidth="1"/>
    <col min="4883" max="5120" width="9.140625" style="2"/>
    <col min="5121" max="5121" width="4.140625" style="2" customWidth="1"/>
    <col min="5122" max="5122" width="47.85546875" style="2" customWidth="1"/>
    <col min="5123" max="5123" width="9.42578125" style="2" customWidth="1"/>
    <col min="5124" max="5125" width="12" style="2" customWidth="1"/>
    <col min="5126" max="5126" width="17.7109375" style="2" customWidth="1"/>
    <col min="5127" max="5127" width="15.85546875" style="2" customWidth="1"/>
    <col min="5128" max="5128" width="14.7109375" style="2" customWidth="1"/>
    <col min="5129" max="5129" width="9" style="2" customWidth="1"/>
    <col min="5130" max="5130" width="12" style="2" customWidth="1"/>
    <col min="5131" max="5132" width="0" style="2" hidden="1" customWidth="1"/>
    <col min="5133" max="5133" width="9.140625" style="2"/>
    <col min="5134" max="5134" width="0" style="2" hidden="1" customWidth="1"/>
    <col min="5135" max="5137" width="9.140625" style="2"/>
    <col min="5138" max="5138" width="0" style="2" hidden="1" customWidth="1"/>
    <col min="5139" max="5376" width="9.140625" style="2"/>
    <col min="5377" max="5377" width="4.140625" style="2" customWidth="1"/>
    <col min="5378" max="5378" width="47.85546875" style="2" customWidth="1"/>
    <col min="5379" max="5379" width="9.42578125" style="2" customWidth="1"/>
    <col min="5380" max="5381" width="12" style="2" customWidth="1"/>
    <col min="5382" max="5382" width="17.7109375" style="2" customWidth="1"/>
    <col min="5383" max="5383" width="15.85546875" style="2" customWidth="1"/>
    <col min="5384" max="5384" width="14.7109375" style="2" customWidth="1"/>
    <col min="5385" max="5385" width="9" style="2" customWidth="1"/>
    <col min="5386" max="5386" width="12" style="2" customWidth="1"/>
    <col min="5387" max="5388" width="0" style="2" hidden="1" customWidth="1"/>
    <col min="5389" max="5389" width="9.140625" style="2"/>
    <col min="5390" max="5390" width="0" style="2" hidden="1" customWidth="1"/>
    <col min="5391" max="5393" width="9.140625" style="2"/>
    <col min="5394" max="5394" width="0" style="2" hidden="1" customWidth="1"/>
    <col min="5395" max="5632" width="9.140625" style="2"/>
    <col min="5633" max="5633" width="4.140625" style="2" customWidth="1"/>
    <col min="5634" max="5634" width="47.85546875" style="2" customWidth="1"/>
    <col min="5635" max="5635" width="9.42578125" style="2" customWidth="1"/>
    <col min="5636" max="5637" width="12" style="2" customWidth="1"/>
    <col min="5638" max="5638" width="17.7109375" style="2" customWidth="1"/>
    <col min="5639" max="5639" width="15.85546875" style="2" customWidth="1"/>
    <col min="5640" max="5640" width="14.7109375" style="2" customWidth="1"/>
    <col min="5641" max="5641" width="9" style="2" customWidth="1"/>
    <col min="5642" max="5642" width="12" style="2" customWidth="1"/>
    <col min="5643" max="5644" width="0" style="2" hidden="1" customWidth="1"/>
    <col min="5645" max="5645" width="9.140625" style="2"/>
    <col min="5646" max="5646" width="0" style="2" hidden="1" customWidth="1"/>
    <col min="5647" max="5649" width="9.140625" style="2"/>
    <col min="5650" max="5650" width="0" style="2" hidden="1" customWidth="1"/>
    <col min="5651" max="5888" width="9.140625" style="2"/>
    <col min="5889" max="5889" width="4.140625" style="2" customWidth="1"/>
    <col min="5890" max="5890" width="47.85546875" style="2" customWidth="1"/>
    <col min="5891" max="5891" width="9.42578125" style="2" customWidth="1"/>
    <col min="5892" max="5893" width="12" style="2" customWidth="1"/>
    <col min="5894" max="5894" width="17.7109375" style="2" customWidth="1"/>
    <col min="5895" max="5895" width="15.85546875" style="2" customWidth="1"/>
    <col min="5896" max="5896" width="14.7109375" style="2" customWidth="1"/>
    <col min="5897" max="5897" width="9" style="2" customWidth="1"/>
    <col min="5898" max="5898" width="12" style="2" customWidth="1"/>
    <col min="5899" max="5900" width="0" style="2" hidden="1" customWidth="1"/>
    <col min="5901" max="5901" width="9.140625" style="2"/>
    <col min="5902" max="5902" width="0" style="2" hidden="1" customWidth="1"/>
    <col min="5903" max="5905" width="9.140625" style="2"/>
    <col min="5906" max="5906" width="0" style="2" hidden="1" customWidth="1"/>
    <col min="5907" max="6144" width="9.140625" style="2"/>
    <col min="6145" max="6145" width="4.140625" style="2" customWidth="1"/>
    <col min="6146" max="6146" width="47.85546875" style="2" customWidth="1"/>
    <col min="6147" max="6147" width="9.42578125" style="2" customWidth="1"/>
    <col min="6148" max="6149" width="12" style="2" customWidth="1"/>
    <col min="6150" max="6150" width="17.7109375" style="2" customWidth="1"/>
    <col min="6151" max="6151" width="15.85546875" style="2" customWidth="1"/>
    <col min="6152" max="6152" width="14.7109375" style="2" customWidth="1"/>
    <col min="6153" max="6153" width="9" style="2" customWidth="1"/>
    <col min="6154" max="6154" width="12" style="2" customWidth="1"/>
    <col min="6155" max="6156" width="0" style="2" hidden="1" customWidth="1"/>
    <col min="6157" max="6157" width="9.140625" style="2"/>
    <col min="6158" max="6158" width="0" style="2" hidden="1" customWidth="1"/>
    <col min="6159" max="6161" width="9.140625" style="2"/>
    <col min="6162" max="6162" width="0" style="2" hidden="1" customWidth="1"/>
    <col min="6163" max="6400" width="9.140625" style="2"/>
    <col min="6401" max="6401" width="4.140625" style="2" customWidth="1"/>
    <col min="6402" max="6402" width="47.85546875" style="2" customWidth="1"/>
    <col min="6403" max="6403" width="9.42578125" style="2" customWidth="1"/>
    <col min="6404" max="6405" width="12" style="2" customWidth="1"/>
    <col min="6406" max="6406" width="17.7109375" style="2" customWidth="1"/>
    <col min="6407" max="6407" width="15.85546875" style="2" customWidth="1"/>
    <col min="6408" max="6408" width="14.7109375" style="2" customWidth="1"/>
    <col min="6409" max="6409" width="9" style="2" customWidth="1"/>
    <col min="6410" max="6410" width="12" style="2" customWidth="1"/>
    <col min="6411" max="6412" width="0" style="2" hidden="1" customWidth="1"/>
    <col min="6413" max="6413" width="9.140625" style="2"/>
    <col min="6414" max="6414" width="0" style="2" hidden="1" customWidth="1"/>
    <col min="6415" max="6417" width="9.140625" style="2"/>
    <col min="6418" max="6418" width="0" style="2" hidden="1" customWidth="1"/>
    <col min="6419" max="6656" width="9.140625" style="2"/>
    <col min="6657" max="6657" width="4.140625" style="2" customWidth="1"/>
    <col min="6658" max="6658" width="47.85546875" style="2" customWidth="1"/>
    <col min="6659" max="6659" width="9.42578125" style="2" customWidth="1"/>
    <col min="6660" max="6661" width="12" style="2" customWidth="1"/>
    <col min="6662" max="6662" width="17.7109375" style="2" customWidth="1"/>
    <col min="6663" max="6663" width="15.85546875" style="2" customWidth="1"/>
    <col min="6664" max="6664" width="14.7109375" style="2" customWidth="1"/>
    <col min="6665" max="6665" width="9" style="2" customWidth="1"/>
    <col min="6666" max="6666" width="12" style="2" customWidth="1"/>
    <col min="6667" max="6668" width="0" style="2" hidden="1" customWidth="1"/>
    <col min="6669" max="6669" width="9.140625" style="2"/>
    <col min="6670" max="6670" width="0" style="2" hidden="1" customWidth="1"/>
    <col min="6671" max="6673" width="9.140625" style="2"/>
    <col min="6674" max="6674" width="0" style="2" hidden="1" customWidth="1"/>
    <col min="6675" max="6912" width="9.140625" style="2"/>
    <col min="6913" max="6913" width="4.140625" style="2" customWidth="1"/>
    <col min="6914" max="6914" width="47.85546875" style="2" customWidth="1"/>
    <col min="6915" max="6915" width="9.42578125" style="2" customWidth="1"/>
    <col min="6916" max="6917" width="12" style="2" customWidth="1"/>
    <col min="6918" max="6918" width="17.7109375" style="2" customWidth="1"/>
    <col min="6919" max="6919" width="15.85546875" style="2" customWidth="1"/>
    <col min="6920" max="6920" width="14.7109375" style="2" customWidth="1"/>
    <col min="6921" max="6921" width="9" style="2" customWidth="1"/>
    <col min="6922" max="6922" width="12" style="2" customWidth="1"/>
    <col min="6923" max="6924" width="0" style="2" hidden="1" customWidth="1"/>
    <col min="6925" max="6925" width="9.140625" style="2"/>
    <col min="6926" max="6926" width="0" style="2" hidden="1" customWidth="1"/>
    <col min="6927" max="6929" width="9.140625" style="2"/>
    <col min="6930" max="6930" width="0" style="2" hidden="1" customWidth="1"/>
    <col min="6931" max="7168" width="9.140625" style="2"/>
    <col min="7169" max="7169" width="4.140625" style="2" customWidth="1"/>
    <col min="7170" max="7170" width="47.85546875" style="2" customWidth="1"/>
    <col min="7171" max="7171" width="9.42578125" style="2" customWidth="1"/>
    <col min="7172" max="7173" width="12" style="2" customWidth="1"/>
    <col min="7174" max="7174" width="17.7109375" style="2" customWidth="1"/>
    <col min="7175" max="7175" width="15.85546875" style="2" customWidth="1"/>
    <col min="7176" max="7176" width="14.7109375" style="2" customWidth="1"/>
    <col min="7177" max="7177" width="9" style="2" customWidth="1"/>
    <col min="7178" max="7178" width="12" style="2" customWidth="1"/>
    <col min="7179" max="7180" width="0" style="2" hidden="1" customWidth="1"/>
    <col min="7181" max="7181" width="9.140625" style="2"/>
    <col min="7182" max="7182" width="0" style="2" hidden="1" customWidth="1"/>
    <col min="7183" max="7185" width="9.140625" style="2"/>
    <col min="7186" max="7186" width="0" style="2" hidden="1" customWidth="1"/>
    <col min="7187" max="7424" width="9.140625" style="2"/>
    <col min="7425" max="7425" width="4.140625" style="2" customWidth="1"/>
    <col min="7426" max="7426" width="47.85546875" style="2" customWidth="1"/>
    <col min="7427" max="7427" width="9.42578125" style="2" customWidth="1"/>
    <col min="7428" max="7429" width="12" style="2" customWidth="1"/>
    <col min="7430" max="7430" width="17.7109375" style="2" customWidth="1"/>
    <col min="7431" max="7431" width="15.85546875" style="2" customWidth="1"/>
    <col min="7432" max="7432" width="14.7109375" style="2" customWidth="1"/>
    <col min="7433" max="7433" width="9" style="2" customWidth="1"/>
    <col min="7434" max="7434" width="12" style="2" customWidth="1"/>
    <col min="7435" max="7436" width="0" style="2" hidden="1" customWidth="1"/>
    <col min="7437" max="7437" width="9.140625" style="2"/>
    <col min="7438" max="7438" width="0" style="2" hidden="1" customWidth="1"/>
    <col min="7439" max="7441" width="9.140625" style="2"/>
    <col min="7442" max="7442" width="0" style="2" hidden="1" customWidth="1"/>
    <col min="7443" max="7680" width="9.140625" style="2"/>
    <col min="7681" max="7681" width="4.140625" style="2" customWidth="1"/>
    <col min="7682" max="7682" width="47.85546875" style="2" customWidth="1"/>
    <col min="7683" max="7683" width="9.42578125" style="2" customWidth="1"/>
    <col min="7684" max="7685" width="12" style="2" customWidth="1"/>
    <col min="7686" max="7686" width="17.7109375" style="2" customWidth="1"/>
    <col min="7687" max="7687" width="15.85546875" style="2" customWidth="1"/>
    <col min="7688" max="7688" width="14.7109375" style="2" customWidth="1"/>
    <col min="7689" max="7689" width="9" style="2" customWidth="1"/>
    <col min="7690" max="7690" width="12" style="2" customWidth="1"/>
    <col min="7691" max="7692" width="0" style="2" hidden="1" customWidth="1"/>
    <col min="7693" max="7693" width="9.140625" style="2"/>
    <col min="7694" max="7694" width="0" style="2" hidden="1" customWidth="1"/>
    <col min="7695" max="7697" width="9.140625" style="2"/>
    <col min="7698" max="7698" width="0" style="2" hidden="1" customWidth="1"/>
    <col min="7699" max="7936" width="9.140625" style="2"/>
    <col min="7937" max="7937" width="4.140625" style="2" customWidth="1"/>
    <col min="7938" max="7938" width="47.85546875" style="2" customWidth="1"/>
    <col min="7939" max="7939" width="9.42578125" style="2" customWidth="1"/>
    <col min="7940" max="7941" width="12" style="2" customWidth="1"/>
    <col min="7942" max="7942" width="17.7109375" style="2" customWidth="1"/>
    <col min="7943" max="7943" width="15.85546875" style="2" customWidth="1"/>
    <col min="7944" max="7944" width="14.7109375" style="2" customWidth="1"/>
    <col min="7945" max="7945" width="9" style="2" customWidth="1"/>
    <col min="7946" max="7946" width="12" style="2" customWidth="1"/>
    <col min="7947" max="7948" width="0" style="2" hidden="1" customWidth="1"/>
    <col min="7949" max="7949" width="9.140625" style="2"/>
    <col min="7950" max="7950" width="0" style="2" hidden="1" customWidth="1"/>
    <col min="7951" max="7953" width="9.140625" style="2"/>
    <col min="7954" max="7954" width="0" style="2" hidden="1" customWidth="1"/>
    <col min="7955" max="8192" width="9.140625" style="2"/>
    <col min="8193" max="8193" width="4.140625" style="2" customWidth="1"/>
    <col min="8194" max="8194" width="47.85546875" style="2" customWidth="1"/>
    <col min="8195" max="8195" width="9.42578125" style="2" customWidth="1"/>
    <col min="8196" max="8197" width="12" style="2" customWidth="1"/>
    <col min="8198" max="8198" width="17.7109375" style="2" customWidth="1"/>
    <col min="8199" max="8199" width="15.85546875" style="2" customWidth="1"/>
    <col min="8200" max="8200" width="14.7109375" style="2" customWidth="1"/>
    <col min="8201" max="8201" width="9" style="2" customWidth="1"/>
    <col min="8202" max="8202" width="12" style="2" customWidth="1"/>
    <col min="8203" max="8204" width="0" style="2" hidden="1" customWidth="1"/>
    <col min="8205" max="8205" width="9.140625" style="2"/>
    <col min="8206" max="8206" width="0" style="2" hidden="1" customWidth="1"/>
    <col min="8207" max="8209" width="9.140625" style="2"/>
    <col min="8210" max="8210" width="0" style="2" hidden="1" customWidth="1"/>
    <col min="8211" max="8448" width="9.140625" style="2"/>
    <col min="8449" max="8449" width="4.140625" style="2" customWidth="1"/>
    <col min="8450" max="8450" width="47.85546875" style="2" customWidth="1"/>
    <col min="8451" max="8451" width="9.42578125" style="2" customWidth="1"/>
    <col min="8452" max="8453" width="12" style="2" customWidth="1"/>
    <col min="8454" max="8454" width="17.7109375" style="2" customWidth="1"/>
    <col min="8455" max="8455" width="15.85546875" style="2" customWidth="1"/>
    <col min="8456" max="8456" width="14.7109375" style="2" customWidth="1"/>
    <col min="8457" max="8457" width="9" style="2" customWidth="1"/>
    <col min="8458" max="8458" width="12" style="2" customWidth="1"/>
    <col min="8459" max="8460" width="0" style="2" hidden="1" customWidth="1"/>
    <col min="8461" max="8461" width="9.140625" style="2"/>
    <col min="8462" max="8462" width="0" style="2" hidden="1" customWidth="1"/>
    <col min="8463" max="8465" width="9.140625" style="2"/>
    <col min="8466" max="8466" width="0" style="2" hidden="1" customWidth="1"/>
    <col min="8467" max="8704" width="9.140625" style="2"/>
    <col min="8705" max="8705" width="4.140625" style="2" customWidth="1"/>
    <col min="8706" max="8706" width="47.85546875" style="2" customWidth="1"/>
    <col min="8707" max="8707" width="9.42578125" style="2" customWidth="1"/>
    <col min="8708" max="8709" width="12" style="2" customWidth="1"/>
    <col min="8710" max="8710" width="17.7109375" style="2" customWidth="1"/>
    <col min="8711" max="8711" width="15.85546875" style="2" customWidth="1"/>
    <col min="8712" max="8712" width="14.7109375" style="2" customWidth="1"/>
    <col min="8713" max="8713" width="9" style="2" customWidth="1"/>
    <col min="8714" max="8714" width="12" style="2" customWidth="1"/>
    <col min="8715" max="8716" width="0" style="2" hidden="1" customWidth="1"/>
    <col min="8717" max="8717" width="9.140625" style="2"/>
    <col min="8718" max="8718" width="0" style="2" hidden="1" customWidth="1"/>
    <col min="8719" max="8721" width="9.140625" style="2"/>
    <col min="8722" max="8722" width="0" style="2" hidden="1" customWidth="1"/>
    <col min="8723" max="8960" width="9.140625" style="2"/>
    <col min="8961" max="8961" width="4.140625" style="2" customWidth="1"/>
    <col min="8962" max="8962" width="47.85546875" style="2" customWidth="1"/>
    <col min="8963" max="8963" width="9.42578125" style="2" customWidth="1"/>
    <col min="8964" max="8965" width="12" style="2" customWidth="1"/>
    <col min="8966" max="8966" width="17.7109375" style="2" customWidth="1"/>
    <col min="8967" max="8967" width="15.85546875" style="2" customWidth="1"/>
    <col min="8968" max="8968" width="14.7109375" style="2" customWidth="1"/>
    <col min="8969" max="8969" width="9" style="2" customWidth="1"/>
    <col min="8970" max="8970" width="12" style="2" customWidth="1"/>
    <col min="8971" max="8972" width="0" style="2" hidden="1" customWidth="1"/>
    <col min="8973" max="8973" width="9.140625" style="2"/>
    <col min="8974" max="8974" width="0" style="2" hidden="1" customWidth="1"/>
    <col min="8975" max="8977" width="9.140625" style="2"/>
    <col min="8978" max="8978" width="0" style="2" hidden="1" customWidth="1"/>
    <col min="8979" max="9216" width="9.140625" style="2"/>
    <col min="9217" max="9217" width="4.140625" style="2" customWidth="1"/>
    <col min="9218" max="9218" width="47.85546875" style="2" customWidth="1"/>
    <col min="9219" max="9219" width="9.42578125" style="2" customWidth="1"/>
    <col min="9220" max="9221" width="12" style="2" customWidth="1"/>
    <col min="9222" max="9222" width="17.7109375" style="2" customWidth="1"/>
    <col min="9223" max="9223" width="15.85546875" style="2" customWidth="1"/>
    <col min="9224" max="9224" width="14.7109375" style="2" customWidth="1"/>
    <col min="9225" max="9225" width="9" style="2" customWidth="1"/>
    <col min="9226" max="9226" width="12" style="2" customWidth="1"/>
    <col min="9227" max="9228" width="0" style="2" hidden="1" customWidth="1"/>
    <col min="9229" max="9229" width="9.140625" style="2"/>
    <col min="9230" max="9230" width="0" style="2" hidden="1" customWidth="1"/>
    <col min="9231" max="9233" width="9.140625" style="2"/>
    <col min="9234" max="9234" width="0" style="2" hidden="1" customWidth="1"/>
    <col min="9235" max="9472" width="9.140625" style="2"/>
    <col min="9473" max="9473" width="4.140625" style="2" customWidth="1"/>
    <col min="9474" max="9474" width="47.85546875" style="2" customWidth="1"/>
    <col min="9475" max="9475" width="9.42578125" style="2" customWidth="1"/>
    <col min="9476" max="9477" width="12" style="2" customWidth="1"/>
    <col min="9478" max="9478" width="17.7109375" style="2" customWidth="1"/>
    <col min="9479" max="9479" width="15.85546875" style="2" customWidth="1"/>
    <col min="9480" max="9480" width="14.7109375" style="2" customWidth="1"/>
    <col min="9481" max="9481" width="9" style="2" customWidth="1"/>
    <col min="9482" max="9482" width="12" style="2" customWidth="1"/>
    <col min="9483" max="9484" width="0" style="2" hidden="1" customWidth="1"/>
    <col min="9485" max="9485" width="9.140625" style="2"/>
    <col min="9486" max="9486" width="0" style="2" hidden="1" customWidth="1"/>
    <col min="9487" max="9489" width="9.140625" style="2"/>
    <col min="9490" max="9490" width="0" style="2" hidden="1" customWidth="1"/>
    <col min="9491" max="9728" width="9.140625" style="2"/>
    <col min="9729" max="9729" width="4.140625" style="2" customWidth="1"/>
    <col min="9730" max="9730" width="47.85546875" style="2" customWidth="1"/>
    <col min="9731" max="9731" width="9.42578125" style="2" customWidth="1"/>
    <col min="9732" max="9733" width="12" style="2" customWidth="1"/>
    <col min="9734" max="9734" width="17.7109375" style="2" customWidth="1"/>
    <col min="9735" max="9735" width="15.85546875" style="2" customWidth="1"/>
    <col min="9736" max="9736" width="14.7109375" style="2" customWidth="1"/>
    <col min="9737" max="9737" width="9" style="2" customWidth="1"/>
    <col min="9738" max="9738" width="12" style="2" customWidth="1"/>
    <col min="9739" max="9740" width="0" style="2" hidden="1" customWidth="1"/>
    <col min="9741" max="9741" width="9.140625" style="2"/>
    <col min="9742" max="9742" width="0" style="2" hidden="1" customWidth="1"/>
    <col min="9743" max="9745" width="9.140625" style="2"/>
    <col min="9746" max="9746" width="0" style="2" hidden="1" customWidth="1"/>
    <col min="9747" max="9984" width="9.140625" style="2"/>
    <col min="9985" max="9985" width="4.140625" style="2" customWidth="1"/>
    <col min="9986" max="9986" width="47.85546875" style="2" customWidth="1"/>
    <col min="9987" max="9987" width="9.42578125" style="2" customWidth="1"/>
    <col min="9988" max="9989" width="12" style="2" customWidth="1"/>
    <col min="9990" max="9990" width="17.7109375" style="2" customWidth="1"/>
    <col min="9991" max="9991" width="15.85546875" style="2" customWidth="1"/>
    <col min="9992" max="9992" width="14.7109375" style="2" customWidth="1"/>
    <col min="9993" max="9993" width="9" style="2" customWidth="1"/>
    <col min="9994" max="9994" width="12" style="2" customWidth="1"/>
    <col min="9995" max="9996" width="0" style="2" hidden="1" customWidth="1"/>
    <col min="9997" max="9997" width="9.140625" style="2"/>
    <col min="9998" max="9998" width="0" style="2" hidden="1" customWidth="1"/>
    <col min="9999" max="10001" width="9.140625" style="2"/>
    <col min="10002" max="10002" width="0" style="2" hidden="1" customWidth="1"/>
    <col min="10003" max="10240" width="9.140625" style="2"/>
    <col min="10241" max="10241" width="4.140625" style="2" customWidth="1"/>
    <col min="10242" max="10242" width="47.85546875" style="2" customWidth="1"/>
    <col min="10243" max="10243" width="9.42578125" style="2" customWidth="1"/>
    <col min="10244" max="10245" width="12" style="2" customWidth="1"/>
    <col min="10246" max="10246" width="17.7109375" style="2" customWidth="1"/>
    <col min="10247" max="10247" width="15.85546875" style="2" customWidth="1"/>
    <col min="10248" max="10248" width="14.7109375" style="2" customWidth="1"/>
    <col min="10249" max="10249" width="9" style="2" customWidth="1"/>
    <col min="10250" max="10250" width="12" style="2" customWidth="1"/>
    <col min="10251" max="10252" width="0" style="2" hidden="1" customWidth="1"/>
    <col min="10253" max="10253" width="9.140625" style="2"/>
    <col min="10254" max="10254" width="0" style="2" hidden="1" customWidth="1"/>
    <col min="10255" max="10257" width="9.140625" style="2"/>
    <col min="10258" max="10258" width="0" style="2" hidden="1" customWidth="1"/>
    <col min="10259" max="10496" width="9.140625" style="2"/>
    <col min="10497" max="10497" width="4.140625" style="2" customWidth="1"/>
    <col min="10498" max="10498" width="47.85546875" style="2" customWidth="1"/>
    <col min="10499" max="10499" width="9.42578125" style="2" customWidth="1"/>
    <col min="10500" max="10501" width="12" style="2" customWidth="1"/>
    <col min="10502" max="10502" width="17.7109375" style="2" customWidth="1"/>
    <col min="10503" max="10503" width="15.85546875" style="2" customWidth="1"/>
    <col min="10504" max="10504" width="14.7109375" style="2" customWidth="1"/>
    <col min="10505" max="10505" width="9" style="2" customWidth="1"/>
    <col min="10506" max="10506" width="12" style="2" customWidth="1"/>
    <col min="10507" max="10508" width="0" style="2" hidden="1" customWidth="1"/>
    <col min="10509" max="10509" width="9.140625" style="2"/>
    <col min="10510" max="10510" width="0" style="2" hidden="1" customWidth="1"/>
    <col min="10511" max="10513" width="9.140625" style="2"/>
    <col min="10514" max="10514" width="0" style="2" hidden="1" customWidth="1"/>
    <col min="10515" max="10752" width="9.140625" style="2"/>
    <col min="10753" max="10753" width="4.140625" style="2" customWidth="1"/>
    <col min="10754" max="10754" width="47.85546875" style="2" customWidth="1"/>
    <col min="10755" max="10755" width="9.42578125" style="2" customWidth="1"/>
    <col min="10756" max="10757" width="12" style="2" customWidth="1"/>
    <col min="10758" max="10758" width="17.7109375" style="2" customWidth="1"/>
    <col min="10759" max="10759" width="15.85546875" style="2" customWidth="1"/>
    <col min="10760" max="10760" width="14.7109375" style="2" customWidth="1"/>
    <col min="10761" max="10761" width="9" style="2" customWidth="1"/>
    <col min="10762" max="10762" width="12" style="2" customWidth="1"/>
    <col min="10763" max="10764" width="0" style="2" hidden="1" customWidth="1"/>
    <col min="10765" max="10765" width="9.140625" style="2"/>
    <col min="10766" max="10766" width="0" style="2" hidden="1" customWidth="1"/>
    <col min="10767" max="10769" width="9.140625" style="2"/>
    <col min="10770" max="10770" width="0" style="2" hidden="1" customWidth="1"/>
    <col min="10771" max="11008" width="9.140625" style="2"/>
    <col min="11009" max="11009" width="4.140625" style="2" customWidth="1"/>
    <col min="11010" max="11010" width="47.85546875" style="2" customWidth="1"/>
    <col min="11011" max="11011" width="9.42578125" style="2" customWidth="1"/>
    <col min="11012" max="11013" width="12" style="2" customWidth="1"/>
    <col min="11014" max="11014" width="17.7109375" style="2" customWidth="1"/>
    <col min="11015" max="11015" width="15.85546875" style="2" customWidth="1"/>
    <col min="11016" max="11016" width="14.7109375" style="2" customWidth="1"/>
    <col min="11017" max="11017" width="9" style="2" customWidth="1"/>
    <col min="11018" max="11018" width="12" style="2" customWidth="1"/>
    <col min="11019" max="11020" width="0" style="2" hidden="1" customWidth="1"/>
    <col min="11021" max="11021" width="9.140625" style="2"/>
    <col min="11022" max="11022" width="0" style="2" hidden="1" customWidth="1"/>
    <col min="11023" max="11025" width="9.140625" style="2"/>
    <col min="11026" max="11026" width="0" style="2" hidden="1" customWidth="1"/>
    <col min="11027" max="11264" width="9.140625" style="2"/>
    <col min="11265" max="11265" width="4.140625" style="2" customWidth="1"/>
    <col min="11266" max="11266" width="47.85546875" style="2" customWidth="1"/>
    <col min="11267" max="11267" width="9.42578125" style="2" customWidth="1"/>
    <col min="11268" max="11269" width="12" style="2" customWidth="1"/>
    <col min="11270" max="11270" width="17.7109375" style="2" customWidth="1"/>
    <col min="11271" max="11271" width="15.85546875" style="2" customWidth="1"/>
    <col min="11272" max="11272" width="14.7109375" style="2" customWidth="1"/>
    <col min="11273" max="11273" width="9" style="2" customWidth="1"/>
    <col min="11274" max="11274" width="12" style="2" customWidth="1"/>
    <col min="11275" max="11276" width="0" style="2" hidden="1" customWidth="1"/>
    <col min="11277" max="11277" width="9.140625" style="2"/>
    <col min="11278" max="11278" width="0" style="2" hidden="1" customWidth="1"/>
    <col min="11279" max="11281" width="9.140625" style="2"/>
    <col min="11282" max="11282" width="0" style="2" hidden="1" customWidth="1"/>
    <col min="11283" max="11520" width="9.140625" style="2"/>
    <col min="11521" max="11521" width="4.140625" style="2" customWidth="1"/>
    <col min="11522" max="11522" width="47.85546875" style="2" customWidth="1"/>
    <col min="11523" max="11523" width="9.42578125" style="2" customWidth="1"/>
    <col min="11524" max="11525" width="12" style="2" customWidth="1"/>
    <col min="11526" max="11526" width="17.7109375" style="2" customWidth="1"/>
    <col min="11527" max="11527" width="15.85546875" style="2" customWidth="1"/>
    <col min="11528" max="11528" width="14.7109375" style="2" customWidth="1"/>
    <col min="11529" max="11529" width="9" style="2" customWidth="1"/>
    <col min="11530" max="11530" width="12" style="2" customWidth="1"/>
    <col min="11531" max="11532" width="0" style="2" hidden="1" customWidth="1"/>
    <col min="11533" max="11533" width="9.140625" style="2"/>
    <col min="11534" max="11534" width="0" style="2" hidden="1" customWidth="1"/>
    <col min="11535" max="11537" width="9.140625" style="2"/>
    <col min="11538" max="11538" width="0" style="2" hidden="1" customWidth="1"/>
    <col min="11539" max="11776" width="9.140625" style="2"/>
    <col min="11777" max="11777" width="4.140625" style="2" customWidth="1"/>
    <col min="11778" max="11778" width="47.85546875" style="2" customWidth="1"/>
    <col min="11779" max="11779" width="9.42578125" style="2" customWidth="1"/>
    <col min="11780" max="11781" width="12" style="2" customWidth="1"/>
    <col min="11782" max="11782" width="17.7109375" style="2" customWidth="1"/>
    <col min="11783" max="11783" width="15.85546875" style="2" customWidth="1"/>
    <col min="11784" max="11784" width="14.7109375" style="2" customWidth="1"/>
    <col min="11785" max="11785" width="9" style="2" customWidth="1"/>
    <col min="11786" max="11786" width="12" style="2" customWidth="1"/>
    <col min="11787" max="11788" width="0" style="2" hidden="1" customWidth="1"/>
    <col min="11789" max="11789" width="9.140625" style="2"/>
    <col min="11790" max="11790" width="0" style="2" hidden="1" customWidth="1"/>
    <col min="11791" max="11793" width="9.140625" style="2"/>
    <col min="11794" max="11794" width="0" style="2" hidden="1" customWidth="1"/>
    <col min="11795" max="12032" width="9.140625" style="2"/>
    <col min="12033" max="12033" width="4.140625" style="2" customWidth="1"/>
    <col min="12034" max="12034" width="47.85546875" style="2" customWidth="1"/>
    <col min="12035" max="12035" width="9.42578125" style="2" customWidth="1"/>
    <col min="12036" max="12037" width="12" style="2" customWidth="1"/>
    <col min="12038" max="12038" width="17.7109375" style="2" customWidth="1"/>
    <col min="12039" max="12039" width="15.85546875" style="2" customWidth="1"/>
    <col min="12040" max="12040" width="14.7109375" style="2" customWidth="1"/>
    <col min="12041" max="12041" width="9" style="2" customWidth="1"/>
    <col min="12042" max="12042" width="12" style="2" customWidth="1"/>
    <col min="12043" max="12044" width="0" style="2" hidden="1" customWidth="1"/>
    <col min="12045" max="12045" width="9.140625" style="2"/>
    <col min="12046" max="12046" width="0" style="2" hidden="1" customWidth="1"/>
    <col min="12047" max="12049" width="9.140625" style="2"/>
    <col min="12050" max="12050" width="0" style="2" hidden="1" customWidth="1"/>
    <col min="12051" max="12288" width="9.140625" style="2"/>
    <col min="12289" max="12289" width="4.140625" style="2" customWidth="1"/>
    <col min="12290" max="12290" width="47.85546875" style="2" customWidth="1"/>
    <col min="12291" max="12291" width="9.42578125" style="2" customWidth="1"/>
    <col min="12292" max="12293" width="12" style="2" customWidth="1"/>
    <col min="12294" max="12294" width="17.7109375" style="2" customWidth="1"/>
    <col min="12295" max="12295" width="15.85546875" style="2" customWidth="1"/>
    <col min="12296" max="12296" width="14.7109375" style="2" customWidth="1"/>
    <col min="12297" max="12297" width="9" style="2" customWidth="1"/>
    <col min="12298" max="12298" width="12" style="2" customWidth="1"/>
    <col min="12299" max="12300" width="0" style="2" hidden="1" customWidth="1"/>
    <col min="12301" max="12301" width="9.140625" style="2"/>
    <col min="12302" max="12302" width="0" style="2" hidden="1" customWidth="1"/>
    <col min="12303" max="12305" width="9.140625" style="2"/>
    <col min="12306" max="12306" width="0" style="2" hidden="1" customWidth="1"/>
    <col min="12307" max="12544" width="9.140625" style="2"/>
    <col min="12545" max="12545" width="4.140625" style="2" customWidth="1"/>
    <col min="12546" max="12546" width="47.85546875" style="2" customWidth="1"/>
    <col min="12547" max="12547" width="9.42578125" style="2" customWidth="1"/>
    <col min="12548" max="12549" width="12" style="2" customWidth="1"/>
    <col min="12550" max="12550" width="17.7109375" style="2" customWidth="1"/>
    <col min="12551" max="12551" width="15.85546875" style="2" customWidth="1"/>
    <col min="12552" max="12552" width="14.7109375" style="2" customWidth="1"/>
    <col min="12553" max="12553" width="9" style="2" customWidth="1"/>
    <col min="12554" max="12554" width="12" style="2" customWidth="1"/>
    <col min="12555" max="12556" width="0" style="2" hidden="1" customWidth="1"/>
    <col min="12557" max="12557" width="9.140625" style="2"/>
    <col min="12558" max="12558" width="0" style="2" hidden="1" customWidth="1"/>
    <col min="12559" max="12561" width="9.140625" style="2"/>
    <col min="12562" max="12562" width="0" style="2" hidden="1" customWidth="1"/>
    <col min="12563" max="12800" width="9.140625" style="2"/>
    <col min="12801" max="12801" width="4.140625" style="2" customWidth="1"/>
    <col min="12802" max="12802" width="47.85546875" style="2" customWidth="1"/>
    <col min="12803" max="12803" width="9.42578125" style="2" customWidth="1"/>
    <col min="12804" max="12805" width="12" style="2" customWidth="1"/>
    <col min="12806" max="12806" width="17.7109375" style="2" customWidth="1"/>
    <col min="12807" max="12807" width="15.85546875" style="2" customWidth="1"/>
    <col min="12808" max="12808" width="14.7109375" style="2" customWidth="1"/>
    <col min="12809" max="12809" width="9" style="2" customWidth="1"/>
    <col min="12810" max="12810" width="12" style="2" customWidth="1"/>
    <col min="12811" max="12812" width="0" style="2" hidden="1" customWidth="1"/>
    <col min="12813" max="12813" width="9.140625" style="2"/>
    <col min="12814" max="12814" width="0" style="2" hidden="1" customWidth="1"/>
    <col min="12815" max="12817" width="9.140625" style="2"/>
    <col min="12818" max="12818" width="0" style="2" hidden="1" customWidth="1"/>
    <col min="12819" max="13056" width="9.140625" style="2"/>
    <col min="13057" max="13057" width="4.140625" style="2" customWidth="1"/>
    <col min="13058" max="13058" width="47.85546875" style="2" customWidth="1"/>
    <col min="13059" max="13059" width="9.42578125" style="2" customWidth="1"/>
    <col min="13060" max="13061" width="12" style="2" customWidth="1"/>
    <col min="13062" max="13062" width="17.7109375" style="2" customWidth="1"/>
    <col min="13063" max="13063" width="15.85546875" style="2" customWidth="1"/>
    <col min="13064" max="13064" width="14.7109375" style="2" customWidth="1"/>
    <col min="13065" max="13065" width="9" style="2" customWidth="1"/>
    <col min="13066" max="13066" width="12" style="2" customWidth="1"/>
    <col min="13067" max="13068" width="0" style="2" hidden="1" customWidth="1"/>
    <col min="13069" max="13069" width="9.140625" style="2"/>
    <col min="13070" max="13070" width="0" style="2" hidden="1" customWidth="1"/>
    <col min="13071" max="13073" width="9.140625" style="2"/>
    <col min="13074" max="13074" width="0" style="2" hidden="1" customWidth="1"/>
    <col min="13075" max="13312" width="9.140625" style="2"/>
    <col min="13313" max="13313" width="4.140625" style="2" customWidth="1"/>
    <col min="13314" max="13314" width="47.85546875" style="2" customWidth="1"/>
    <col min="13315" max="13315" width="9.42578125" style="2" customWidth="1"/>
    <col min="13316" max="13317" width="12" style="2" customWidth="1"/>
    <col min="13318" max="13318" width="17.7109375" style="2" customWidth="1"/>
    <col min="13319" max="13319" width="15.85546875" style="2" customWidth="1"/>
    <col min="13320" max="13320" width="14.7109375" style="2" customWidth="1"/>
    <col min="13321" max="13321" width="9" style="2" customWidth="1"/>
    <col min="13322" max="13322" width="12" style="2" customWidth="1"/>
    <col min="13323" max="13324" width="0" style="2" hidden="1" customWidth="1"/>
    <col min="13325" max="13325" width="9.140625" style="2"/>
    <col min="13326" max="13326" width="0" style="2" hidden="1" customWidth="1"/>
    <col min="13327" max="13329" width="9.140625" style="2"/>
    <col min="13330" max="13330" width="0" style="2" hidden="1" customWidth="1"/>
    <col min="13331" max="13568" width="9.140625" style="2"/>
    <col min="13569" max="13569" width="4.140625" style="2" customWidth="1"/>
    <col min="13570" max="13570" width="47.85546875" style="2" customWidth="1"/>
    <col min="13571" max="13571" width="9.42578125" style="2" customWidth="1"/>
    <col min="13572" max="13573" width="12" style="2" customWidth="1"/>
    <col min="13574" max="13574" width="17.7109375" style="2" customWidth="1"/>
    <col min="13575" max="13575" width="15.85546875" style="2" customWidth="1"/>
    <col min="13576" max="13576" width="14.7109375" style="2" customWidth="1"/>
    <col min="13577" max="13577" width="9" style="2" customWidth="1"/>
    <col min="13578" max="13578" width="12" style="2" customWidth="1"/>
    <col min="13579" max="13580" width="0" style="2" hidden="1" customWidth="1"/>
    <col min="13581" max="13581" width="9.140625" style="2"/>
    <col min="13582" max="13582" width="0" style="2" hidden="1" customWidth="1"/>
    <col min="13583" max="13585" width="9.140625" style="2"/>
    <col min="13586" max="13586" width="0" style="2" hidden="1" customWidth="1"/>
    <col min="13587" max="13824" width="9.140625" style="2"/>
    <col min="13825" max="13825" width="4.140625" style="2" customWidth="1"/>
    <col min="13826" max="13826" width="47.85546875" style="2" customWidth="1"/>
    <col min="13827" max="13827" width="9.42578125" style="2" customWidth="1"/>
    <col min="13828" max="13829" width="12" style="2" customWidth="1"/>
    <col min="13830" max="13830" width="17.7109375" style="2" customWidth="1"/>
    <col min="13831" max="13831" width="15.85546875" style="2" customWidth="1"/>
    <col min="13832" max="13832" width="14.7109375" style="2" customWidth="1"/>
    <col min="13833" max="13833" width="9" style="2" customWidth="1"/>
    <col min="13834" max="13834" width="12" style="2" customWidth="1"/>
    <col min="13835" max="13836" width="0" style="2" hidden="1" customWidth="1"/>
    <col min="13837" max="13837" width="9.140625" style="2"/>
    <col min="13838" max="13838" width="0" style="2" hidden="1" customWidth="1"/>
    <col min="13839" max="13841" width="9.140625" style="2"/>
    <col min="13842" max="13842" width="0" style="2" hidden="1" customWidth="1"/>
    <col min="13843" max="14080" width="9.140625" style="2"/>
    <col min="14081" max="14081" width="4.140625" style="2" customWidth="1"/>
    <col min="14082" max="14082" width="47.85546875" style="2" customWidth="1"/>
    <col min="14083" max="14083" width="9.42578125" style="2" customWidth="1"/>
    <col min="14084" max="14085" width="12" style="2" customWidth="1"/>
    <col min="14086" max="14086" width="17.7109375" style="2" customWidth="1"/>
    <col min="14087" max="14087" width="15.85546875" style="2" customWidth="1"/>
    <col min="14088" max="14088" width="14.7109375" style="2" customWidth="1"/>
    <col min="14089" max="14089" width="9" style="2" customWidth="1"/>
    <col min="14090" max="14090" width="12" style="2" customWidth="1"/>
    <col min="14091" max="14092" width="0" style="2" hidden="1" customWidth="1"/>
    <col min="14093" max="14093" width="9.140625" style="2"/>
    <col min="14094" max="14094" width="0" style="2" hidden="1" customWidth="1"/>
    <col min="14095" max="14097" width="9.140625" style="2"/>
    <col min="14098" max="14098" width="0" style="2" hidden="1" customWidth="1"/>
    <col min="14099" max="14336" width="9.140625" style="2"/>
    <col min="14337" max="14337" width="4.140625" style="2" customWidth="1"/>
    <col min="14338" max="14338" width="47.85546875" style="2" customWidth="1"/>
    <col min="14339" max="14339" width="9.42578125" style="2" customWidth="1"/>
    <col min="14340" max="14341" width="12" style="2" customWidth="1"/>
    <col min="14342" max="14342" width="17.7109375" style="2" customWidth="1"/>
    <col min="14343" max="14343" width="15.85546875" style="2" customWidth="1"/>
    <col min="14344" max="14344" width="14.7109375" style="2" customWidth="1"/>
    <col min="14345" max="14345" width="9" style="2" customWidth="1"/>
    <col min="14346" max="14346" width="12" style="2" customWidth="1"/>
    <col min="14347" max="14348" width="0" style="2" hidden="1" customWidth="1"/>
    <col min="14349" max="14349" width="9.140625" style="2"/>
    <col min="14350" max="14350" width="0" style="2" hidden="1" customWidth="1"/>
    <col min="14351" max="14353" width="9.140625" style="2"/>
    <col min="14354" max="14354" width="0" style="2" hidden="1" customWidth="1"/>
    <col min="14355" max="14592" width="9.140625" style="2"/>
    <col min="14593" max="14593" width="4.140625" style="2" customWidth="1"/>
    <col min="14594" max="14594" width="47.85546875" style="2" customWidth="1"/>
    <col min="14595" max="14595" width="9.42578125" style="2" customWidth="1"/>
    <col min="14596" max="14597" width="12" style="2" customWidth="1"/>
    <col min="14598" max="14598" width="17.7109375" style="2" customWidth="1"/>
    <col min="14599" max="14599" width="15.85546875" style="2" customWidth="1"/>
    <col min="14600" max="14600" width="14.7109375" style="2" customWidth="1"/>
    <col min="14601" max="14601" width="9" style="2" customWidth="1"/>
    <col min="14602" max="14602" width="12" style="2" customWidth="1"/>
    <col min="14603" max="14604" width="0" style="2" hidden="1" customWidth="1"/>
    <col min="14605" max="14605" width="9.140625" style="2"/>
    <col min="14606" max="14606" width="0" style="2" hidden="1" customWidth="1"/>
    <col min="14607" max="14609" width="9.140625" style="2"/>
    <col min="14610" max="14610" width="0" style="2" hidden="1" customWidth="1"/>
    <col min="14611" max="14848" width="9.140625" style="2"/>
    <col min="14849" max="14849" width="4.140625" style="2" customWidth="1"/>
    <col min="14850" max="14850" width="47.85546875" style="2" customWidth="1"/>
    <col min="14851" max="14851" width="9.42578125" style="2" customWidth="1"/>
    <col min="14852" max="14853" width="12" style="2" customWidth="1"/>
    <col min="14854" max="14854" width="17.7109375" style="2" customWidth="1"/>
    <col min="14855" max="14855" width="15.85546875" style="2" customWidth="1"/>
    <col min="14856" max="14856" width="14.7109375" style="2" customWidth="1"/>
    <col min="14857" max="14857" width="9" style="2" customWidth="1"/>
    <col min="14858" max="14858" width="12" style="2" customWidth="1"/>
    <col min="14859" max="14860" width="0" style="2" hidden="1" customWidth="1"/>
    <col min="14861" max="14861" width="9.140625" style="2"/>
    <col min="14862" max="14862" width="0" style="2" hidden="1" customWidth="1"/>
    <col min="14863" max="14865" width="9.140625" style="2"/>
    <col min="14866" max="14866" width="0" style="2" hidden="1" customWidth="1"/>
    <col min="14867" max="15104" width="9.140625" style="2"/>
    <col min="15105" max="15105" width="4.140625" style="2" customWidth="1"/>
    <col min="15106" max="15106" width="47.85546875" style="2" customWidth="1"/>
    <col min="15107" max="15107" width="9.42578125" style="2" customWidth="1"/>
    <col min="15108" max="15109" width="12" style="2" customWidth="1"/>
    <col min="15110" max="15110" width="17.7109375" style="2" customWidth="1"/>
    <col min="15111" max="15111" width="15.85546875" style="2" customWidth="1"/>
    <col min="15112" max="15112" width="14.7109375" style="2" customWidth="1"/>
    <col min="15113" max="15113" width="9" style="2" customWidth="1"/>
    <col min="15114" max="15114" width="12" style="2" customWidth="1"/>
    <col min="15115" max="15116" width="0" style="2" hidden="1" customWidth="1"/>
    <col min="15117" max="15117" width="9.140625" style="2"/>
    <col min="15118" max="15118" width="0" style="2" hidden="1" customWidth="1"/>
    <col min="15119" max="15121" width="9.140625" style="2"/>
    <col min="15122" max="15122" width="0" style="2" hidden="1" customWidth="1"/>
    <col min="15123" max="15360" width="9.140625" style="2"/>
    <col min="15361" max="15361" width="4.140625" style="2" customWidth="1"/>
    <col min="15362" max="15362" width="47.85546875" style="2" customWidth="1"/>
    <col min="15363" max="15363" width="9.42578125" style="2" customWidth="1"/>
    <col min="15364" max="15365" width="12" style="2" customWidth="1"/>
    <col min="15366" max="15366" width="17.7109375" style="2" customWidth="1"/>
    <col min="15367" max="15367" width="15.85546875" style="2" customWidth="1"/>
    <col min="15368" max="15368" width="14.7109375" style="2" customWidth="1"/>
    <col min="15369" max="15369" width="9" style="2" customWidth="1"/>
    <col min="15370" max="15370" width="12" style="2" customWidth="1"/>
    <col min="15371" max="15372" width="0" style="2" hidden="1" customWidth="1"/>
    <col min="15373" max="15373" width="9.140625" style="2"/>
    <col min="15374" max="15374" width="0" style="2" hidden="1" customWidth="1"/>
    <col min="15375" max="15377" width="9.140625" style="2"/>
    <col min="15378" max="15378" width="0" style="2" hidden="1" customWidth="1"/>
    <col min="15379" max="15616" width="9.140625" style="2"/>
    <col min="15617" max="15617" width="4.140625" style="2" customWidth="1"/>
    <col min="15618" max="15618" width="47.85546875" style="2" customWidth="1"/>
    <col min="15619" max="15619" width="9.42578125" style="2" customWidth="1"/>
    <col min="15620" max="15621" width="12" style="2" customWidth="1"/>
    <col min="15622" max="15622" width="17.7109375" style="2" customWidth="1"/>
    <col min="15623" max="15623" width="15.85546875" style="2" customWidth="1"/>
    <col min="15624" max="15624" width="14.7109375" style="2" customWidth="1"/>
    <col min="15625" max="15625" width="9" style="2" customWidth="1"/>
    <col min="15626" max="15626" width="12" style="2" customWidth="1"/>
    <col min="15627" max="15628" width="0" style="2" hidden="1" customWidth="1"/>
    <col min="15629" max="15629" width="9.140625" style="2"/>
    <col min="15630" max="15630" width="0" style="2" hidden="1" customWidth="1"/>
    <col min="15631" max="15633" width="9.140625" style="2"/>
    <col min="15634" max="15634" width="0" style="2" hidden="1" customWidth="1"/>
    <col min="15635" max="15872" width="9.140625" style="2"/>
    <col min="15873" max="15873" width="4.140625" style="2" customWidth="1"/>
    <col min="15874" max="15874" width="47.85546875" style="2" customWidth="1"/>
    <col min="15875" max="15875" width="9.42578125" style="2" customWidth="1"/>
    <col min="15876" max="15877" width="12" style="2" customWidth="1"/>
    <col min="15878" max="15878" width="17.7109375" style="2" customWidth="1"/>
    <col min="15879" max="15879" width="15.85546875" style="2" customWidth="1"/>
    <col min="15880" max="15880" width="14.7109375" style="2" customWidth="1"/>
    <col min="15881" max="15881" width="9" style="2" customWidth="1"/>
    <col min="15882" max="15882" width="12" style="2" customWidth="1"/>
    <col min="15883" max="15884" width="0" style="2" hidden="1" customWidth="1"/>
    <col min="15885" max="15885" width="9.140625" style="2"/>
    <col min="15886" max="15886" width="0" style="2" hidden="1" customWidth="1"/>
    <col min="15887" max="15889" width="9.140625" style="2"/>
    <col min="15890" max="15890" width="0" style="2" hidden="1" customWidth="1"/>
    <col min="15891" max="16128" width="9.140625" style="2"/>
    <col min="16129" max="16129" width="4.140625" style="2" customWidth="1"/>
    <col min="16130" max="16130" width="47.85546875" style="2" customWidth="1"/>
    <col min="16131" max="16131" width="9.42578125" style="2" customWidth="1"/>
    <col min="16132" max="16133" width="12" style="2" customWidth="1"/>
    <col min="16134" max="16134" width="17.7109375" style="2" customWidth="1"/>
    <col min="16135" max="16135" width="15.85546875" style="2" customWidth="1"/>
    <col min="16136" max="16136" width="14.7109375" style="2" customWidth="1"/>
    <col min="16137" max="16137" width="9" style="2" customWidth="1"/>
    <col min="16138" max="16138" width="12" style="2" customWidth="1"/>
    <col min="16139" max="16140" width="0" style="2" hidden="1" customWidth="1"/>
    <col min="16141" max="16141" width="9.140625" style="2"/>
    <col min="16142" max="16142" width="0" style="2" hidden="1" customWidth="1"/>
    <col min="16143" max="16145" width="9.140625" style="2"/>
    <col min="16146" max="16146" width="0" style="2" hidden="1" customWidth="1"/>
    <col min="16147" max="16384" width="9.140625" style="2"/>
  </cols>
  <sheetData>
    <row r="1" spans="1:10" x14ac:dyDescent="0.25">
      <c r="A1" s="1" t="s">
        <v>0</v>
      </c>
      <c r="D1" s="1" t="s">
        <v>1</v>
      </c>
      <c r="J1" s="3" t="s">
        <v>2</v>
      </c>
    </row>
    <row r="3" spans="1:10" x14ac:dyDescent="0.25">
      <c r="B3" s="4" t="s">
        <v>3</v>
      </c>
      <c r="C3" s="5" t="s">
        <v>4</v>
      </c>
    </row>
    <row r="4" spans="1:10" x14ac:dyDescent="0.25">
      <c r="B4" s="4" t="s">
        <v>5</v>
      </c>
      <c r="C4" s="5" t="s">
        <v>6</v>
      </c>
    </row>
    <row r="5" spans="1:10" x14ac:dyDescent="0.25">
      <c r="A5" s="38" t="s">
        <v>7</v>
      </c>
      <c r="B5" s="38"/>
      <c r="C5" s="38"/>
      <c r="D5" s="38"/>
      <c r="E5" s="38"/>
      <c r="F5" s="38"/>
      <c r="G5" s="38"/>
      <c r="H5" s="38"/>
      <c r="I5" s="38"/>
      <c r="J5" s="38"/>
    </row>
    <row r="6" spans="1:10" x14ac:dyDescent="0.25">
      <c r="A6" s="39" t="s">
        <v>8</v>
      </c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25">
      <c r="A7" s="40" t="s">
        <v>9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x14ac:dyDescent="0.25">
      <c r="B8" s="6"/>
      <c r="G8" s="4" t="s">
        <v>10</v>
      </c>
      <c r="H8" s="41">
        <f>(F513+F521)/1000</f>
        <v>13848.498355</v>
      </c>
      <c r="I8" s="41"/>
      <c r="J8" s="7" t="s">
        <v>11</v>
      </c>
    </row>
    <row r="9" spans="1:10" x14ac:dyDescent="0.25">
      <c r="G9" s="4" t="s">
        <v>12</v>
      </c>
      <c r="H9" s="41">
        <f>F513/1000</f>
        <v>6047.7882099999997</v>
      </c>
      <c r="I9" s="41"/>
      <c r="J9" s="7" t="s">
        <v>11</v>
      </c>
    </row>
    <row r="10" spans="1:10" x14ac:dyDescent="0.25">
      <c r="G10" s="4" t="s">
        <v>13</v>
      </c>
      <c r="H10" s="41">
        <f>(J491+J492)/1000</f>
        <v>35.114513999999993</v>
      </c>
      <c r="I10" s="41"/>
      <c r="J10" s="7" t="s">
        <v>14</v>
      </c>
    </row>
    <row r="11" spans="1:10" x14ac:dyDescent="0.25">
      <c r="G11" s="4" t="s">
        <v>15</v>
      </c>
      <c r="H11" s="41">
        <f>(G491+H492)/1000</f>
        <v>10363.321819999999</v>
      </c>
      <c r="I11" s="41"/>
      <c r="J11" s="7" t="s">
        <v>11</v>
      </c>
    </row>
    <row r="12" spans="1:10" x14ac:dyDescent="0.25">
      <c r="A12" s="42" t="s">
        <v>16</v>
      </c>
      <c r="B12" s="43"/>
      <c r="C12" s="43"/>
      <c r="D12" s="43"/>
      <c r="E12" s="43"/>
      <c r="F12" s="43"/>
      <c r="G12" s="43"/>
      <c r="H12" s="43"/>
      <c r="I12" s="43"/>
      <c r="J12" s="43"/>
    </row>
    <row r="13" spans="1:10" ht="4.7" customHeight="1" x14ac:dyDescent="0.25"/>
    <row r="14" spans="1:10" ht="44.1" customHeight="1" x14ac:dyDescent="0.25">
      <c r="A14" s="44" t="s">
        <v>17</v>
      </c>
      <c r="B14" s="44" t="s">
        <v>18</v>
      </c>
      <c r="C14" s="44" t="s">
        <v>19</v>
      </c>
      <c r="D14" s="47" t="s">
        <v>20</v>
      </c>
      <c r="E14" s="48"/>
      <c r="F14" s="47" t="s">
        <v>21</v>
      </c>
      <c r="G14" s="49"/>
      <c r="H14" s="48"/>
      <c r="I14" s="47" t="s">
        <v>22</v>
      </c>
      <c r="J14" s="48"/>
    </row>
    <row r="15" spans="1:10" ht="11.1" customHeight="1" x14ac:dyDescent="0.25">
      <c r="A15" s="45"/>
      <c r="B15" s="45"/>
      <c r="C15" s="45"/>
      <c r="D15" s="8" t="s">
        <v>23</v>
      </c>
      <c r="E15" s="8" t="s">
        <v>24</v>
      </c>
      <c r="F15" s="44" t="s">
        <v>23</v>
      </c>
      <c r="G15" s="44" t="s">
        <v>25</v>
      </c>
      <c r="H15" s="8" t="s">
        <v>24</v>
      </c>
      <c r="I15" s="47" t="s">
        <v>26</v>
      </c>
      <c r="J15" s="48"/>
    </row>
    <row r="16" spans="1:10" ht="44.1" customHeight="1" thickBot="1" x14ac:dyDescent="0.3">
      <c r="A16" s="46"/>
      <c r="B16" s="46"/>
      <c r="C16" s="46"/>
      <c r="D16" s="8" t="s">
        <v>25</v>
      </c>
      <c r="E16" s="8" t="s">
        <v>27</v>
      </c>
      <c r="F16" s="46"/>
      <c r="G16" s="46"/>
      <c r="H16" s="8" t="s">
        <v>27</v>
      </c>
      <c r="I16" s="8" t="s">
        <v>28</v>
      </c>
      <c r="J16" s="8" t="s">
        <v>23</v>
      </c>
    </row>
    <row r="17" spans="1:14" ht="15.75" thickTop="1" x14ac:dyDescent="0.25">
      <c r="A17" s="9">
        <v>1</v>
      </c>
      <c r="B17" s="9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</row>
    <row r="19" spans="1:14" x14ac:dyDescent="0.25">
      <c r="B19" s="54" t="s">
        <v>29</v>
      </c>
      <c r="C19" s="54"/>
      <c r="D19" s="54"/>
      <c r="E19" s="54"/>
      <c r="F19" s="54"/>
      <c r="G19" s="54"/>
      <c r="H19" s="54"/>
      <c r="I19" s="54"/>
      <c r="J19" s="54"/>
    </row>
    <row r="20" spans="1:14" x14ac:dyDescent="0.25">
      <c r="B20" s="54"/>
      <c r="C20" s="54"/>
      <c r="D20" s="54"/>
      <c r="E20" s="54"/>
      <c r="F20" s="54"/>
      <c r="G20" s="54"/>
      <c r="H20" s="54"/>
      <c r="I20" s="54"/>
      <c r="J20" s="54"/>
    </row>
    <row r="21" spans="1:14" x14ac:dyDescent="0.25">
      <c r="A21" s="51" t="s">
        <v>30</v>
      </c>
      <c r="B21" s="53" t="s">
        <v>31</v>
      </c>
      <c r="C21" s="52">
        <v>3350</v>
      </c>
      <c r="D21" s="10">
        <f>'[1]Текущие цены за единицу'!B9</f>
        <v>141.59</v>
      </c>
      <c r="E21" s="10">
        <f>'[1]Текущие цены за единицу'!D9</f>
        <v>26.28</v>
      </c>
      <c r="F21" s="50">
        <f>'[1]Текущие цены с учетом расхода'!B9</f>
        <v>474326.5</v>
      </c>
      <c r="G21" s="50">
        <f>'[1]Текущие цены с учетом расхода'!C9</f>
        <v>376205</v>
      </c>
      <c r="H21" s="10">
        <f>'[1]Текущие цены с учетом расхода'!D9</f>
        <v>88038</v>
      </c>
      <c r="I21" s="11">
        <v>0.46920000000000001</v>
      </c>
      <c r="J21" s="11">
        <f>'[1]Текущие цены с учетом расхода'!I9</f>
        <v>1571.82</v>
      </c>
      <c r="K21" s="2" t="s">
        <v>32</v>
      </c>
      <c r="L21" s="2" t="s">
        <v>33</v>
      </c>
      <c r="N21" s="50">
        <f>'[1]Текущие цены с учетом расхода'!F9</f>
        <v>10083.5</v>
      </c>
    </row>
    <row r="22" spans="1:14" ht="21.95" customHeight="1" x14ac:dyDescent="0.25">
      <c r="A22" s="52"/>
      <c r="B22" s="53"/>
      <c r="C22" s="52"/>
      <c r="D22" s="12">
        <f>'[1]Текущие цены за единицу'!C9</f>
        <v>112.3</v>
      </c>
      <c r="E22" s="12">
        <f>'[1]Текущие цены за единицу'!E9</f>
        <v>3.68</v>
      </c>
      <c r="F22" s="50"/>
      <c r="G22" s="50"/>
      <c r="H22" s="12">
        <f>'[1]Текущие цены с учетом расхода'!E9</f>
        <v>12328</v>
      </c>
      <c r="I22" s="2">
        <v>1.38E-2</v>
      </c>
      <c r="J22" s="2">
        <f>'[1]Текущие цены с учетом расхода'!K9</f>
        <v>46.23</v>
      </c>
      <c r="K22" s="2" t="s">
        <v>34</v>
      </c>
      <c r="L22" s="2" t="s">
        <v>35</v>
      </c>
      <c r="N22" s="50"/>
    </row>
    <row r="23" spans="1:14" x14ac:dyDescent="0.25">
      <c r="B23" s="13" t="s">
        <v>36</v>
      </c>
    </row>
    <row r="24" spans="1:14" hidden="1" x14ac:dyDescent="0.25">
      <c r="B24" s="14" t="s">
        <v>37</v>
      </c>
      <c r="F24" s="2">
        <v>376199.4</v>
      </c>
    </row>
    <row r="25" spans="1:14" hidden="1" x14ac:dyDescent="0.25">
      <c r="B25" s="14" t="s">
        <v>38</v>
      </c>
      <c r="F25" s="2">
        <v>88038.1</v>
      </c>
    </row>
    <row r="26" spans="1:14" hidden="1" x14ac:dyDescent="0.25">
      <c r="B26" s="14" t="s">
        <v>39</v>
      </c>
      <c r="F26" s="2">
        <v>12335.09</v>
      </c>
    </row>
    <row r="27" spans="1:14" hidden="1" x14ac:dyDescent="0.25">
      <c r="B27" s="14" t="s">
        <v>40</v>
      </c>
      <c r="F27" s="2">
        <v>10075.700000000001</v>
      </c>
    </row>
    <row r="28" spans="1:14" ht="21" hidden="1" x14ac:dyDescent="0.25">
      <c r="B28" s="14" t="s">
        <v>41</v>
      </c>
    </row>
    <row r="29" spans="1:14" ht="45" hidden="1" x14ac:dyDescent="0.25">
      <c r="B29" s="14" t="s">
        <v>42</v>
      </c>
      <c r="C29" s="15">
        <v>1.63</v>
      </c>
      <c r="F29" s="2">
        <v>5452.17</v>
      </c>
      <c r="K29" s="2" t="s">
        <v>43</v>
      </c>
    </row>
    <row r="30" spans="1:14" hidden="1" x14ac:dyDescent="0.25">
      <c r="B30" s="14" t="s">
        <v>44</v>
      </c>
    </row>
    <row r="31" spans="1:14" ht="21" hidden="1" x14ac:dyDescent="0.25">
      <c r="B31" s="14" t="s">
        <v>45</v>
      </c>
    </row>
    <row r="32" spans="1:14" hidden="1" x14ac:dyDescent="0.25">
      <c r="B32" s="14" t="s">
        <v>46</v>
      </c>
    </row>
    <row r="33" spans="1:14" hidden="1" x14ac:dyDescent="0.25">
      <c r="B33" s="14" t="s">
        <v>47</v>
      </c>
      <c r="C33" s="2">
        <v>100</v>
      </c>
      <c r="F33" s="12">
        <f>IF('[1]Текущие цены с учетом расхода'!N9&gt;0,'[1]Текущие цены с учетом расхода'!N9,IF('[1]Текущие цены с учетом расхода'!N9&lt;0,'[1]Текущие цены с учетом расхода'!N9,""))</f>
        <v>388533</v>
      </c>
      <c r="L33" s="16" t="s">
        <v>48</v>
      </c>
    </row>
    <row r="34" spans="1:14" ht="30" hidden="1" x14ac:dyDescent="0.25">
      <c r="B34" s="14" t="s">
        <v>49</v>
      </c>
      <c r="C34" s="2">
        <v>100</v>
      </c>
      <c r="F34" s="12">
        <f>IF('[1]Текущие цены с учетом расхода'!P9&gt;0,'[1]Текущие цены с учетом расхода'!P9,IF('[1]Текущие цены с учетом расхода'!P9&lt;0,'[1]Текущие цены с учетом расхода'!P9,""))</f>
        <v>376205</v>
      </c>
      <c r="L34" s="16" t="s">
        <v>50</v>
      </c>
    </row>
    <row r="35" spans="1:14" ht="30" hidden="1" x14ac:dyDescent="0.25">
      <c r="B35" s="14" t="s">
        <v>51</v>
      </c>
      <c r="C35" s="2">
        <v>100</v>
      </c>
      <c r="F35" s="12">
        <f>IF('[1]Текущие цены с учетом расхода'!Q9&gt;0,'[1]Текущие цены с учетом расхода'!Q9,IF('[1]Текущие цены с учетом расхода'!Q9&lt;0,'[1]Текущие цены с учетом расхода'!Q9,""))</f>
        <v>12328</v>
      </c>
      <c r="L35" s="16" t="s">
        <v>52</v>
      </c>
    </row>
    <row r="36" spans="1:14" hidden="1" x14ac:dyDescent="0.25">
      <c r="B36" s="14" t="s">
        <v>53</v>
      </c>
      <c r="C36" s="2">
        <v>65</v>
      </c>
      <c r="F36" s="12">
        <f>IF('[1]Текущие цены с учетом расхода'!O9&gt;0,'[1]Текущие цены с учетом расхода'!O9,IF('[1]Текущие цены с учетом расхода'!O9&lt;0,'[1]Текущие цены с учетом расхода'!O9,""))</f>
        <v>252546.45</v>
      </c>
      <c r="L36" s="16" t="s">
        <v>54</v>
      </c>
    </row>
    <row r="37" spans="1:14" hidden="1" x14ac:dyDescent="0.25">
      <c r="B37" s="14" t="s">
        <v>55</v>
      </c>
      <c r="C37" s="2">
        <v>65</v>
      </c>
      <c r="F37" s="12">
        <f>IF('[1]Текущие цены с учетом расхода'!R9&gt;0,'[1]Текущие цены с учетом расхода'!R9,IF('[1]Текущие цены с учетом расхода'!R9&lt;0,'[1]Текущие цены с учетом расхода'!R9,""))</f>
        <v>244533.25</v>
      </c>
      <c r="L37" s="16" t="s">
        <v>56</v>
      </c>
    </row>
    <row r="38" spans="1:14" ht="30" hidden="1" x14ac:dyDescent="0.25">
      <c r="B38" s="14" t="s">
        <v>57</v>
      </c>
      <c r="C38" s="2">
        <v>65</v>
      </c>
      <c r="F38" s="12">
        <f>IF('[1]Текущие цены с учетом расхода'!S9&gt;0,'[1]Текущие цены с учетом расхода'!S9,IF('[1]Текущие цены с учетом расхода'!S9&lt;0,'[1]Текущие цены с учетом расхода'!S9,""))</f>
        <v>8013.2</v>
      </c>
      <c r="L38" s="16" t="s">
        <v>58</v>
      </c>
    </row>
    <row r="39" spans="1:14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4" x14ac:dyDescent="0.25">
      <c r="A40" s="51" t="s">
        <v>59</v>
      </c>
      <c r="B40" s="53" t="s">
        <v>60</v>
      </c>
      <c r="C40" s="52">
        <v>150</v>
      </c>
      <c r="D40" s="10">
        <f>'[1]Текущие цены за единицу'!B10</f>
        <v>319.17</v>
      </c>
      <c r="E40" s="10">
        <f>'[1]Текущие цены за единицу'!D10</f>
        <v>26.28</v>
      </c>
      <c r="F40" s="50">
        <f>'[1]Текущие цены с учетом расхода'!B10</f>
        <v>47875.5</v>
      </c>
      <c r="G40" s="50">
        <f>'[1]Текущие цены с учетом расхода'!C10</f>
        <v>43102.5</v>
      </c>
      <c r="H40" s="10">
        <f>'[1]Текущие цены с учетом расхода'!D10</f>
        <v>3942</v>
      </c>
      <c r="I40" s="11">
        <v>1.2005999999999999</v>
      </c>
      <c r="J40" s="11">
        <f>'[1]Текущие цены с учетом расхода'!I10</f>
        <v>180.09</v>
      </c>
      <c r="K40" s="2" t="s">
        <v>32</v>
      </c>
      <c r="L40" s="2" t="s">
        <v>33</v>
      </c>
      <c r="N40" s="50">
        <f>'[1]Текущие цены с учетом расхода'!F10</f>
        <v>831</v>
      </c>
    </row>
    <row r="41" spans="1:14" ht="21.95" customHeight="1" x14ac:dyDescent="0.25">
      <c r="A41" s="52"/>
      <c r="B41" s="53"/>
      <c r="C41" s="52"/>
      <c r="D41" s="12">
        <f>'[1]Текущие цены за единицу'!C10</f>
        <v>287.35000000000002</v>
      </c>
      <c r="E41" s="12">
        <f>'[1]Текущие цены за единицу'!E10</f>
        <v>3.68</v>
      </c>
      <c r="F41" s="50"/>
      <c r="G41" s="50"/>
      <c r="H41" s="12">
        <f>'[1]Текущие цены с учетом расхода'!E10</f>
        <v>552</v>
      </c>
      <c r="I41" s="2">
        <v>1.38E-2</v>
      </c>
      <c r="J41" s="2">
        <f>'[1]Текущие цены с учетом расхода'!K10</f>
        <v>2.0699999999999998</v>
      </c>
      <c r="K41" s="2" t="s">
        <v>34</v>
      </c>
      <c r="L41" s="2" t="s">
        <v>35</v>
      </c>
      <c r="N41" s="50"/>
    </row>
    <row r="42" spans="1:14" x14ac:dyDescent="0.25">
      <c r="B42" s="13" t="s">
        <v>36</v>
      </c>
    </row>
    <row r="43" spans="1:14" hidden="1" x14ac:dyDescent="0.25">
      <c r="B43" s="14" t="s">
        <v>37</v>
      </c>
      <c r="F43" s="2">
        <v>43102.74</v>
      </c>
    </row>
    <row r="44" spans="1:14" hidden="1" x14ac:dyDescent="0.25">
      <c r="B44" s="14" t="s">
        <v>38</v>
      </c>
      <c r="F44" s="2">
        <v>3942</v>
      </c>
    </row>
    <row r="45" spans="1:14" hidden="1" x14ac:dyDescent="0.25">
      <c r="B45" s="14" t="s">
        <v>39</v>
      </c>
      <c r="F45" s="2">
        <v>552.32000000000005</v>
      </c>
    </row>
    <row r="46" spans="1:14" hidden="1" x14ac:dyDescent="0.25">
      <c r="B46" s="14" t="s">
        <v>40</v>
      </c>
      <c r="F46" s="2">
        <v>831.7</v>
      </c>
    </row>
    <row r="47" spans="1:14" ht="21" hidden="1" x14ac:dyDescent="0.25">
      <c r="B47" s="14" t="s">
        <v>41</v>
      </c>
    </row>
    <row r="48" spans="1:14" ht="45" hidden="1" x14ac:dyDescent="0.25">
      <c r="B48" s="14" t="s">
        <v>42</v>
      </c>
      <c r="C48" s="15">
        <v>4.16</v>
      </c>
      <c r="F48" s="2">
        <v>624.67999999999995</v>
      </c>
      <c r="K48" s="2" t="s">
        <v>43</v>
      </c>
    </row>
    <row r="49" spans="1:14" hidden="1" x14ac:dyDescent="0.25">
      <c r="B49" s="14" t="s">
        <v>44</v>
      </c>
    </row>
    <row r="50" spans="1:14" ht="21" hidden="1" x14ac:dyDescent="0.25">
      <c r="B50" s="14" t="s">
        <v>45</v>
      </c>
    </row>
    <row r="51" spans="1:14" hidden="1" x14ac:dyDescent="0.25">
      <c r="B51" s="14" t="s">
        <v>46</v>
      </c>
    </row>
    <row r="52" spans="1:14" hidden="1" x14ac:dyDescent="0.25">
      <c r="B52" s="14" t="s">
        <v>47</v>
      </c>
      <c r="C52" s="2">
        <v>100</v>
      </c>
      <c r="F52" s="12">
        <f>IF('[1]Текущие цены с учетом расхода'!N10&gt;0,'[1]Текущие цены с учетом расхода'!N10,IF('[1]Текущие цены с учетом расхода'!N10&lt;0,'[1]Текущие цены с учетом расхода'!N10,""))</f>
        <v>43654.5</v>
      </c>
      <c r="L52" s="16" t="s">
        <v>48</v>
      </c>
    </row>
    <row r="53" spans="1:14" ht="30" hidden="1" x14ac:dyDescent="0.25">
      <c r="B53" s="14" t="s">
        <v>49</v>
      </c>
      <c r="C53" s="2">
        <v>100</v>
      </c>
      <c r="F53" s="12">
        <f>IF('[1]Текущие цены с учетом расхода'!P10&gt;0,'[1]Текущие цены с учетом расхода'!P10,IF('[1]Текущие цены с учетом расхода'!P10&lt;0,'[1]Текущие цены с учетом расхода'!P10,""))</f>
        <v>43102.5</v>
      </c>
      <c r="L53" s="16" t="s">
        <v>50</v>
      </c>
    </row>
    <row r="54" spans="1:14" ht="30" hidden="1" x14ac:dyDescent="0.25">
      <c r="B54" s="14" t="s">
        <v>51</v>
      </c>
      <c r="C54" s="2">
        <v>100</v>
      </c>
      <c r="F54" s="12">
        <f>IF('[1]Текущие цены с учетом расхода'!Q10&gt;0,'[1]Текущие цены с учетом расхода'!Q10,IF('[1]Текущие цены с учетом расхода'!Q10&lt;0,'[1]Текущие цены с учетом расхода'!Q10,""))</f>
        <v>552</v>
      </c>
      <c r="L54" s="16" t="s">
        <v>52</v>
      </c>
    </row>
    <row r="55" spans="1:14" hidden="1" x14ac:dyDescent="0.25">
      <c r="B55" s="14" t="s">
        <v>53</v>
      </c>
      <c r="C55" s="2">
        <v>65</v>
      </c>
      <c r="F55" s="12">
        <f>IF('[1]Текущие цены с учетом расхода'!O10&gt;0,'[1]Текущие цены с учетом расхода'!O10,IF('[1]Текущие цены с учетом расхода'!O10&lt;0,'[1]Текущие цены с учетом расхода'!O10,""))</f>
        <v>28375.43</v>
      </c>
      <c r="L55" s="16" t="s">
        <v>54</v>
      </c>
    </row>
    <row r="56" spans="1:14" hidden="1" x14ac:dyDescent="0.25">
      <c r="B56" s="14" t="s">
        <v>55</v>
      </c>
      <c r="C56" s="2">
        <v>65</v>
      </c>
      <c r="F56" s="12">
        <f>IF('[1]Текущие цены с учетом расхода'!R10&gt;0,'[1]Текущие цены с учетом расхода'!R10,IF('[1]Текущие цены с учетом расхода'!R10&lt;0,'[1]Текущие цены с учетом расхода'!R10,""))</f>
        <v>28016.63</v>
      </c>
      <c r="L56" s="16" t="s">
        <v>56</v>
      </c>
    </row>
    <row r="57" spans="1:14" ht="30" hidden="1" x14ac:dyDescent="0.25">
      <c r="B57" s="14" t="s">
        <v>57</v>
      </c>
      <c r="C57" s="2">
        <v>65</v>
      </c>
      <c r="F57" s="12">
        <f>IF('[1]Текущие цены с учетом расхода'!S10&gt;0,'[1]Текущие цены с учетом расхода'!S10,IF('[1]Текущие цены с учетом расхода'!S10&lt;0,'[1]Текущие цены с учетом расхода'!S10,""))</f>
        <v>358.8</v>
      </c>
      <c r="L57" s="16" t="s">
        <v>58</v>
      </c>
    </row>
    <row r="58" spans="1:14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4" x14ac:dyDescent="0.25">
      <c r="A59" s="51" t="s">
        <v>61</v>
      </c>
      <c r="B59" s="53" t="s">
        <v>60</v>
      </c>
      <c r="C59" s="52">
        <v>90</v>
      </c>
      <c r="D59" s="10">
        <f>'[1]Текущие цены за единицу'!B11</f>
        <v>319.17</v>
      </c>
      <c r="E59" s="10">
        <f>'[1]Текущие цены за единицу'!D11</f>
        <v>26.28</v>
      </c>
      <c r="F59" s="50">
        <f>'[1]Текущие цены с учетом расхода'!B11</f>
        <v>28725.3</v>
      </c>
      <c r="G59" s="50">
        <f>'[1]Текущие цены с учетом расхода'!C11</f>
        <v>25861.5</v>
      </c>
      <c r="H59" s="10">
        <f>'[1]Текущие цены с учетом расхода'!D11</f>
        <v>2365.1999999999998</v>
      </c>
      <c r="I59" s="11">
        <v>1.2005999999999999</v>
      </c>
      <c r="J59" s="11">
        <f>'[1]Текущие цены с учетом расхода'!I11</f>
        <v>108.054</v>
      </c>
      <c r="K59" s="2" t="s">
        <v>32</v>
      </c>
      <c r="L59" s="2" t="s">
        <v>33</v>
      </c>
      <c r="N59" s="50">
        <f>'[1]Текущие цены с учетом расхода'!F11</f>
        <v>498.6</v>
      </c>
    </row>
    <row r="60" spans="1:14" ht="21.95" customHeight="1" x14ac:dyDescent="0.25">
      <c r="A60" s="52"/>
      <c r="B60" s="53"/>
      <c r="C60" s="52"/>
      <c r="D60" s="12">
        <f>'[1]Текущие цены за единицу'!C11</f>
        <v>287.35000000000002</v>
      </c>
      <c r="E60" s="12">
        <f>'[1]Текущие цены за единицу'!E11</f>
        <v>3.68</v>
      </c>
      <c r="F60" s="50"/>
      <c r="G60" s="50"/>
      <c r="H60" s="12">
        <f>'[1]Текущие цены с учетом расхода'!E11</f>
        <v>331.2</v>
      </c>
      <c r="I60" s="2">
        <v>1.38E-2</v>
      </c>
      <c r="J60" s="2">
        <f>'[1]Текущие цены с учетом расхода'!K11</f>
        <v>1.242</v>
      </c>
      <c r="K60" s="2" t="s">
        <v>34</v>
      </c>
      <c r="L60" s="2" t="s">
        <v>35</v>
      </c>
      <c r="N60" s="50"/>
    </row>
    <row r="61" spans="1:14" x14ac:dyDescent="0.25">
      <c r="B61" s="13" t="s">
        <v>36</v>
      </c>
    </row>
    <row r="62" spans="1:14" hidden="1" x14ac:dyDescent="0.25">
      <c r="B62" s="14" t="s">
        <v>37</v>
      </c>
      <c r="F62" s="2">
        <v>25861.64</v>
      </c>
    </row>
    <row r="63" spans="1:14" hidden="1" x14ac:dyDescent="0.25">
      <c r="B63" s="14" t="s">
        <v>38</v>
      </c>
      <c r="F63" s="2">
        <v>2365.1999999999998</v>
      </c>
    </row>
    <row r="64" spans="1:14" hidden="1" x14ac:dyDescent="0.25">
      <c r="B64" s="14" t="s">
        <v>39</v>
      </c>
      <c r="F64" s="2">
        <v>331.39</v>
      </c>
    </row>
    <row r="65" spans="1:14" hidden="1" x14ac:dyDescent="0.25">
      <c r="B65" s="14" t="s">
        <v>40</v>
      </c>
      <c r="F65" s="2">
        <v>499.02</v>
      </c>
    </row>
    <row r="66" spans="1:14" ht="21" hidden="1" x14ac:dyDescent="0.25">
      <c r="B66" s="14" t="s">
        <v>41</v>
      </c>
    </row>
    <row r="67" spans="1:14" ht="45" hidden="1" x14ac:dyDescent="0.25">
      <c r="B67" s="14" t="s">
        <v>42</v>
      </c>
      <c r="C67" s="15">
        <v>4.16</v>
      </c>
      <c r="F67" s="2">
        <v>374.81</v>
      </c>
      <c r="K67" s="2" t="s">
        <v>43</v>
      </c>
    </row>
    <row r="68" spans="1:14" hidden="1" x14ac:dyDescent="0.25">
      <c r="B68" s="14" t="s">
        <v>44</v>
      </c>
    </row>
    <row r="69" spans="1:14" ht="21" hidden="1" x14ac:dyDescent="0.25">
      <c r="B69" s="14" t="s">
        <v>45</v>
      </c>
    </row>
    <row r="70" spans="1:14" hidden="1" x14ac:dyDescent="0.25">
      <c r="B70" s="14" t="s">
        <v>46</v>
      </c>
    </row>
    <row r="71" spans="1:14" hidden="1" x14ac:dyDescent="0.25">
      <c r="B71" s="14" t="s">
        <v>47</v>
      </c>
      <c r="C71" s="2">
        <v>100</v>
      </c>
      <c r="F71" s="12">
        <f>IF('[1]Текущие цены с учетом расхода'!N11&gt;0,'[1]Текущие цены с учетом расхода'!N11,IF('[1]Текущие цены с учетом расхода'!N11&lt;0,'[1]Текущие цены с учетом расхода'!N11,""))</f>
        <v>26192.7</v>
      </c>
      <c r="L71" s="16" t="s">
        <v>48</v>
      </c>
    </row>
    <row r="72" spans="1:14" ht="30" hidden="1" x14ac:dyDescent="0.25">
      <c r="B72" s="14" t="s">
        <v>49</v>
      </c>
      <c r="C72" s="2">
        <v>100</v>
      </c>
      <c r="F72" s="12">
        <f>IF('[1]Текущие цены с учетом расхода'!P11&gt;0,'[1]Текущие цены с учетом расхода'!P11,IF('[1]Текущие цены с учетом расхода'!P11&lt;0,'[1]Текущие цены с учетом расхода'!P11,""))</f>
        <v>25861.5</v>
      </c>
      <c r="L72" s="16" t="s">
        <v>50</v>
      </c>
    </row>
    <row r="73" spans="1:14" ht="30" hidden="1" x14ac:dyDescent="0.25">
      <c r="B73" s="14" t="s">
        <v>51</v>
      </c>
      <c r="C73" s="2">
        <v>100</v>
      </c>
      <c r="F73" s="12">
        <f>IF('[1]Текущие цены с учетом расхода'!Q11&gt;0,'[1]Текущие цены с учетом расхода'!Q11,IF('[1]Текущие цены с учетом расхода'!Q11&lt;0,'[1]Текущие цены с учетом расхода'!Q11,""))</f>
        <v>331.2</v>
      </c>
      <c r="L73" s="16" t="s">
        <v>52</v>
      </c>
    </row>
    <row r="74" spans="1:14" hidden="1" x14ac:dyDescent="0.25">
      <c r="B74" s="14" t="s">
        <v>53</v>
      </c>
      <c r="C74" s="2">
        <v>65</v>
      </c>
      <c r="F74" s="12">
        <f>IF('[1]Текущие цены с учетом расхода'!O11&gt;0,'[1]Текущие цены с учетом расхода'!O11,IF('[1]Текущие цены с учетом расхода'!O11&lt;0,'[1]Текущие цены с учетом расхода'!O11,""))</f>
        <v>17025.259999999998</v>
      </c>
      <c r="L74" s="16" t="s">
        <v>54</v>
      </c>
    </row>
    <row r="75" spans="1:14" hidden="1" x14ac:dyDescent="0.25">
      <c r="B75" s="14" t="s">
        <v>55</v>
      </c>
      <c r="C75" s="2">
        <v>65</v>
      </c>
      <c r="F75" s="12">
        <f>IF('[1]Текущие цены с учетом расхода'!R11&gt;0,'[1]Текущие цены с учетом расхода'!R11,IF('[1]Текущие цены с учетом расхода'!R11&lt;0,'[1]Текущие цены с учетом расхода'!R11,""))</f>
        <v>16809.98</v>
      </c>
      <c r="L75" s="16" t="s">
        <v>56</v>
      </c>
    </row>
    <row r="76" spans="1:14" ht="30" hidden="1" x14ac:dyDescent="0.25">
      <c r="B76" s="14" t="s">
        <v>57</v>
      </c>
      <c r="C76" s="2">
        <v>65</v>
      </c>
      <c r="F76" s="12">
        <f>IF('[1]Текущие цены с учетом расхода'!S11&gt;0,'[1]Текущие цены с учетом расхода'!S11,IF('[1]Текущие цены с учетом расхода'!S11&lt;0,'[1]Текущие цены с учетом расхода'!S11,""))</f>
        <v>215.28</v>
      </c>
      <c r="L76" s="16" t="s">
        <v>58</v>
      </c>
    </row>
    <row r="77" spans="1:14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</row>
    <row r="78" spans="1:14" x14ac:dyDescent="0.25">
      <c r="A78" s="51" t="s">
        <v>62</v>
      </c>
      <c r="B78" s="53" t="s">
        <v>63</v>
      </c>
      <c r="C78" s="52">
        <v>90</v>
      </c>
      <c r="D78" s="10">
        <f>'[1]Текущие цены за единицу'!B12</f>
        <v>1402.78</v>
      </c>
      <c r="E78" s="10">
        <f>'[1]Текущие цены за единицу'!D12</f>
        <v>595.54999999999995</v>
      </c>
      <c r="F78" s="50">
        <f>'[1]Текущие цены с учетом расхода'!B12</f>
        <v>126250.2</v>
      </c>
      <c r="G78" s="50">
        <f>'[1]Текущие цены с учетом расхода'!C12</f>
        <v>70451.100000000006</v>
      </c>
      <c r="H78" s="10">
        <f>'[1]Текущие цены с учетом расхода'!D12</f>
        <v>53599.5</v>
      </c>
      <c r="I78" s="11">
        <v>3.2706</v>
      </c>
      <c r="J78" s="11">
        <f>'[1]Текущие цены с учетом расхода'!I12</f>
        <v>294.35399999999998</v>
      </c>
      <c r="K78" s="2" t="s">
        <v>32</v>
      </c>
      <c r="L78" s="2" t="s">
        <v>33</v>
      </c>
      <c r="N78" s="50">
        <f>'[1]Текущие цены с учетом расхода'!F12</f>
        <v>2199.6</v>
      </c>
    </row>
    <row r="79" spans="1:14" ht="33" customHeight="1" x14ac:dyDescent="0.25">
      <c r="A79" s="52"/>
      <c r="B79" s="53"/>
      <c r="C79" s="52"/>
      <c r="D79" s="12">
        <f>'[1]Текущие цены за единицу'!C12</f>
        <v>782.79</v>
      </c>
      <c r="E79" s="12">
        <f>'[1]Текущие цены за единицу'!E12</f>
        <v>96.35</v>
      </c>
      <c r="F79" s="50"/>
      <c r="G79" s="50"/>
      <c r="H79" s="12">
        <f>'[1]Текущие цены с учетом расхода'!E12</f>
        <v>8671.5</v>
      </c>
      <c r="I79" s="2">
        <v>0.4002</v>
      </c>
      <c r="J79" s="2">
        <f>'[1]Текущие цены с учетом расхода'!K12</f>
        <v>36.018000000000001</v>
      </c>
      <c r="K79" s="2" t="s">
        <v>34</v>
      </c>
      <c r="L79" s="2" t="s">
        <v>35</v>
      </c>
      <c r="N79" s="50"/>
    </row>
    <row r="80" spans="1:14" x14ac:dyDescent="0.25">
      <c r="B80" s="13" t="s">
        <v>36</v>
      </c>
    </row>
    <row r="81" spans="1:12" hidden="1" x14ac:dyDescent="0.25">
      <c r="B81" s="14" t="s">
        <v>37</v>
      </c>
      <c r="F81" s="2">
        <v>70450.69</v>
      </c>
    </row>
    <row r="82" spans="1:12" hidden="1" x14ac:dyDescent="0.25">
      <c r="B82" s="14" t="s">
        <v>38</v>
      </c>
      <c r="F82" s="2">
        <v>53599.16</v>
      </c>
    </row>
    <row r="83" spans="1:12" hidden="1" x14ac:dyDescent="0.25">
      <c r="B83" s="14" t="s">
        <v>39</v>
      </c>
      <c r="F83" s="2">
        <v>8671.4699999999993</v>
      </c>
    </row>
    <row r="84" spans="1:12" hidden="1" x14ac:dyDescent="0.25">
      <c r="B84" s="14" t="s">
        <v>40</v>
      </c>
      <c r="F84" s="2">
        <v>2199.48</v>
      </c>
    </row>
    <row r="85" spans="1:12" ht="21" hidden="1" x14ac:dyDescent="0.25">
      <c r="B85" s="14" t="s">
        <v>41</v>
      </c>
    </row>
    <row r="86" spans="1:12" ht="45" hidden="1" x14ac:dyDescent="0.25">
      <c r="B86" s="14" t="s">
        <v>42</v>
      </c>
      <c r="C86" s="15">
        <v>11.34</v>
      </c>
      <c r="F86" s="2">
        <v>1021.02</v>
      </c>
      <c r="K86" s="2" t="s">
        <v>43</v>
      </c>
    </row>
    <row r="87" spans="1:12" hidden="1" x14ac:dyDescent="0.25">
      <c r="B87" s="14" t="s">
        <v>44</v>
      </c>
    </row>
    <row r="88" spans="1:12" ht="21" hidden="1" x14ac:dyDescent="0.25">
      <c r="B88" s="14" t="s">
        <v>45</v>
      </c>
    </row>
    <row r="89" spans="1:12" hidden="1" x14ac:dyDescent="0.25">
      <c r="B89" s="14" t="s">
        <v>46</v>
      </c>
    </row>
    <row r="90" spans="1:12" hidden="1" x14ac:dyDescent="0.25">
      <c r="B90" s="14" t="s">
        <v>47</v>
      </c>
      <c r="C90" s="2">
        <v>100</v>
      </c>
      <c r="F90" s="12">
        <f>IF('[1]Текущие цены с учетом расхода'!N12&gt;0,'[1]Текущие цены с учетом расхода'!N12,IF('[1]Текущие цены с учетом расхода'!N12&lt;0,'[1]Текущие цены с учетом расхода'!N12,""))</f>
        <v>79122.600000000006</v>
      </c>
      <c r="L90" s="16" t="s">
        <v>48</v>
      </c>
    </row>
    <row r="91" spans="1:12" ht="30" hidden="1" x14ac:dyDescent="0.25">
      <c r="B91" s="14" t="s">
        <v>49</v>
      </c>
      <c r="C91" s="2">
        <v>100</v>
      </c>
      <c r="F91" s="12">
        <f>IF('[1]Текущие цены с учетом расхода'!P12&gt;0,'[1]Текущие цены с учетом расхода'!P12,IF('[1]Текущие цены с учетом расхода'!P12&lt;0,'[1]Текущие цены с учетом расхода'!P12,""))</f>
        <v>70451.100000000006</v>
      </c>
      <c r="L91" s="16" t="s">
        <v>50</v>
      </c>
    </row>
    <row r="92" spans="1:12" ht="30" hidden="1" x14ac:dyDescent="0.25">
      <c r="B92" s="14" t="s">
        <v>51</v>
      </c>
      <c r="C92" s="2">
        <v>100</v>
      </c>
      <c r="F92" s="12">
        <f>IF('[1]Текущие цены с учетом расхода'!Q12&gt;0,'[1]Текущие цены с учетом расхода'!Q12,IF('[1]Текущие цены с учетом расхода'!Q12&lt;0,'[1]Текущие цены с учетом расхода'!Q12,""))</f>
        <v>8671.5</v>
      </c>
      <c r="L92" s="16" t="s">
        <v>52</v>
      </c>
    </row>
    <row r="93" spans="1:12" hidden="1" x14ac:dyDescent="0.25">
      <c r="B93" s="14" t="s">
        <v>53</v>
      </c>
      <c r="C93" s="2">
        <v>65</v>
      </c>
      <c r="F93" s="12">
        <f>IF('[1]Текущие цены с учетом расхода'!O12&gt;0,'[1]Текущие цены с учетом расхода'!O12,IF('[1]Текущие цены с учетом расхода'!O12&lt;0,'[1]Текущие цены с учетом расхода'!O12,""))</f>
        <v>51429.69</v>
      </c>
      <c r="L93" s="16" t="s">
        <v>54</v>
      </c>
    </row>
    <row r="94" spans="1:12" hidden="1" x14ac:dyDescent="0.25">
      <c r="B94" s="14" t="s">
        <v>55</v>
      </c>
      <c r="C94" s="2">
        <v>65</v>
      </c>
      <c r="F94" s="12">
        <f>IF('[1]Текущие цены с учетом расхода'!R12&gt;0,'[1]Текущие цены с учетом расхода'!R12,IF('[1]Текущие цены с учетом расхода'!R12&lt;0,'[1]Текущие цены с учетом расхода'!R12,""))</f>
        <v>45793.22</v>
      </c>
      <c r="L94" s="16" t="s">
        <v>56</v>
      </c>
    </row>
    <row r="95" spans="1:12" ht="30" hidden="1" x14ac:dyDescent="0.25">
      <c r="B95" s="14" t="s">
        <v>57</v>
      </c>
      <c r="C95" s="2">
        <v>65</v>
      </c>
      <c r="F95" s="12">
        <f>IF('[1]Текущие цены с учетом расхода'!S12&gt;0,'[1]Текущие цены с учетом расхода'!S12,IF('[1]Текущие цены с учетом расхода'!S12&lt;0,'[1]Текущие цены с учетом расхода'!S12,""))</f>
        <v>5636.48</v>
      </c>
      <c r="L95" s="16" t="s">
        <v>58</v>
      </c>
    </row>
    <row r="96" spans="1:12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4" x14ac:dyDescent="0.25">
      <c r="A97" s="51" t="s">
        <v>64</v>
      </c>
      <c r="B97" s="53" t="s">
        <v>65</v>
      </c>
      <c r="C97" s="52">
        <v>90</v>
      </c>
      <c r="D97" s="10">
        <f>'[1]Текущие цены за единицу'!B13</f>
        <v>760.75</v>
      </c>
      <c r="E97" s="10">
        <f>'[1]Текущие цены за единицу'!D13</f>
        <v>12.72</v>
      </c>
      <c r="F97" s="50">
        <f>'[1]Текущие цены с учетом расхода'!B13</f>
        <v>68467.5</v>
      </c>
      <c r="G97" s="50">
        <f>'[1]Текущие цены с учетом расхода'!C13</f>
        <v>44541.9</v>
      </c>
      <c r="H97" s="10">
        <f>'[1]Текущие цены с учетом расхода'!D13</f>
        <v>1144.8</v>
      </c>
      <c r="I97" s="11">
        <v>2.1528</v>
      </c>
      <c r="J97" s="11">
        <f>'[1]Текущие цены с учетом расхода'!I13</f>
        <v>193.75200000000001</v>
      </c>
      <c r="K97" s="2" t="s">
        <v>32</v>
      </c>
      <c r="L97" s="2" t="s">
        <v>33</v>
      </c>
      <c r="N97" s="50">
        <f>'[1]Текущие цены с учетом расхода'!F13</f>
        <v>22780.799999999999</v>
      </c>
    </row>
    <row r="98" spans="1:14" ht="44.1" customHeight="1" x14ac:dyDescent="0.25">
      <c r="A98" s="52"/>
      <c r="B98" s="53"/>
      <c r="C98" s="52"/>
      <c r="D98" s="12">
        <f>'[1]Текущие цены за единицу'!C13</f>
        <v>494.91</v>
      </c>
      <c r="E98" s="12">
        <f>'[1]Текущие цены за единицу'!E13</f>
        <v>0</v>
      </c>
      <c r="F98" s="50"/>
      <c r="G98" s="50"/>
      <c r="H98" s="12">
        <f>'[1]Текущие цены с учетом расхода'!E13</f>
        <v>0</v>
      </c>
      <c r="J98" s="2">
        <f>'[1]Текущие цены с учетом расхода'!K13</f>
        <v>0</v>
      </c>
      <c r="K98" s="2" t="s">
        <v>34</v>
      </c>
      <c r="L98" s="2" t="s">
        <v>35</v>
      </c>
      <c r="N98" s="50"/>
    </row>
    <row r="99" spans="1:14" x14ac:dyDescent="0.25">
      <c r="B99" s="13" t="s">
        <v>36</v>
      </c>
    </row>
    <row r="100" spans="1:14" hidden="1" x14ac:dyDescent="0.25">
      <c r="B100" s="14" t="s">
        <v>37</v>
      </c>
      <c r="F100" s="2">
        <v>44541.65</v>
      </c>
    </row>
    <row r="101" spans="1:14" hidden="1" x14ac:dyDescent="0.25">
      <c r="B101" s="14" t="s">
        <v>38</v>
      </c>
      <c r="F101" s="2">
        <v>1144.69</v>
      </c>
    </row>
    <row r="102" spans="1:14" hidden="1" x14ac:dyDescent="0.25">
      <c r="B102" s="14" t="s">
        <v>39</v>
      </c>
    </row>
    <row r="103" spans="1:14" hidden="1" x14ac:dyDescent="0.25">
      <c r="B103" s="14" t="s">
        <v>40</v>
      </c>
      <c r="F103" s="2">
        <v>22780.57</v>
      </c>
    </row>
    <row r="104" spans="1:14" ht="21" hidden="1" x14ac:dyDescent="0.25">
      <c r="B104" s="14" t="s">
        <v>41</v>
      </c>
    </row>
    <row r="105" spans="1:14" ht="45" hidden="1" x14ac:dyDescent="0.25">
      <c r="B105" s="14" t="s">
        <v>42</v>
      </c>
      <c r="C105" s="15">
        <v>7.17</v>
      </c>
      <c r="F105" s="2">
        <v>645.53</v>
      </c>
      <c r="K105" s="2" t="s">
        <v>43</v>
      </c>
    </row>
    <row r="106" spans="1:14" hidden="1" x14ac:dyDescent="0.25">
      <c r="B106" s="14" t="s">
        <v>44</v>
      </c>
    </row>
    <row r="107" spans="1:14" ht="21" hidden="1" x14ac:dyDescent="0.25">
      <c r="B107" s="14" t="s">
        <v>45</v>
      </c>
    </row>
    <row r="108" spans="1:14" hidden="1" x14ac:dyDescent="0.25">
      <c r="B108" s="14" t="s">
        <v>46</v>
      </c>
    </row>
    <row r="109" spans="1:14" hidden="1" x14ac:dyDescent="0.25">
      <c r="B109" s="14" t="s">
        <v>47</v>
      </c>
      <c r="C109" s="2">
        <v>100</v>
      </c>
      <c r="F109" s="12">
        <f>IF('[1]Текущие цены с учетом расхода'!N13&gt;0,'[1]Текущие цены с учетом расхода'!N13,IF('[1]Текущие цены с учетом расхода'!N13&lt;0,'[1]Текущие цены с учетом расхода'!N13,""))</f>
        <v>44541.9</v>
      </c>
      <c r="L109" s="16" t="s">
        <v>48</v>
      </c>
    </row>
    <row r="110" spans="1:14" ht="30" hidden="1" x14ac:dyDescent="0.25">
      <c r="B110" s="14" t="s">
        <v>49</v>
      </c>
      <c r="C110" s="2">
        <v>100</v>
      </c>
      <c r="F110" s="12">
        <f>IF('[1]Текущие цены с учетом расхода'!P13&gt;0,'[1]Текущие цены с учетом расхода'!P13,IF('[1]Текущие цены с учетом расхода'!P13&lt;0,'[1]Текущие цены с учетом расхода'!P13,""))</f>
        <v>44541.9</v>
      </c>
      <c r="L110" s="16" t="s">
        <v>50</v>
      </c>
    </row>
    <row r="111" spans="1:14" ht="30" hidden="1" x14ac:dyDescent="0.25">
      <c r="B111" s="14" t="s">
        <v>51</v>
      </c>
      <c r="F111" s="12" t="str">
        <f>IF('[1]Текущие цены с учетом расхода'!Q13&gt;0,'[1]Текущие цены с учетом расхода'!Q13,IF('[1]Текущие цены с учетом расхода'!Q13&lt;0,'[1]Текущие цены с учетом расхода'!Q13,""))</f>
        <v/>
      </c>
      <c r="L111" s="16" t="s">
        <v>52</v>
      </c>
    </row>
    <row r="112" spans="1:14" hidden="1" x14ac:dyDescent="0.25">
      <c r="B112" s="14" t="s">
        <v>53</v>
      </c>
      <c r="C112" s="2">
        <v>65</v>
      </c>
      <c r="F112" s="12">
        <f>IF('[1]Текущие цены с учетом расхода'!O13&gt;0,'[1]Текущие цены с учетом расхода'!O13,IF('[1]Текущие цены с учетом расхода'!O13&lt;0,'[1]Текущие цены с учетом расхода'!O13,""))</f>
        <v>28952.240000000002</v>
      </c>
      <c r="L112" s="16" t="s">
        <v>54</v>
      </c>
    </row>
    <row r="113" spans="1:14" hidden="1" x14ac:dyDescent="0.25">
      <c r="B113" s="14" t="s">
        <v>55</v>
      </c>
      <c r="C113" s="2">
        <v>65</v>
      </c>
      <c r="F113" s="12">
        <f>IF('[1]Текущие цены с учетом расхода'!R13&gt;0,'[1]Текущие цены с учетом расхода'!R13,IF('[1]Текущие цены с учетом расхода'!R13&lt;0,'[1]Текущие цены с учетом расхода'!R13,""))</f>
        <v>28952.240000000002</v>
      </c>
      <c r="L113" s="16" t="s">
        <v>56</v>
      </c>
    </row>
    <row r="114" spans="1:14" ht="30" hidden="1" x14ac:dyDescent="0.25">
      <c r="B114" s="14" t="s">
        <v>57</v>
      </c>
      <c r="F114" s="12" t="str">
        <f>IF('[1]Текущие цены с учетом расхода'!S13&gt;0,'[1]Текущие цены с учетом расхода'!S13,IF('[1]Текущие цены с учетом расхода'!S13&lt;0,'[1]Текущие цены с учетом расхода'!S13,""))</f>
        <v/>
      </c>
      <c r="L114" s="16" t="s">
        <v>58</v>
      </c>
    </row>
    <row r="115" spans="1:14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</row>
    <row r="116" spans="1:14" x14ac:dyDescent="0.25">
      <c r="A116" s="51" t="s">
        <v>66</v>
      </c>
      <c r="B116" s="53" t="s">
        <v>67</v>
      </c>
      <c r="C116" s="52">
        <v>140</v>
      </c>
      <c r="D116" s="10">
        <f>'[1]Текущие цены за единицу'!B14</f>
        <v>6391.28</v>
      </c>
      <c r="E116" s="10">
        <f>'[1]Текущие цены за единицу'!D14</f>
        <v>26.28</v>
      </c>
      <c r="F116" s="50">
        <f>'[1]Текущие цены с учетом расхода'!B14</f>
        <v>894779.2</v>
      </c>
      <c r="G116" s="50">
        <f>'[1]Текущие цены с учетом расхода'!C14</f>
        <v>776840.4</v>
      </c>
      <c r="H116" s="10">
        <f>'[1]Текущие цены с учетом расхода'!D14</f>
        <v>3679.2</v>
      </c>
      <c r="I116" s="11">
        <v>23.184000000000001</v>
      </c>
      <c r="J116" s="11">
        <f>'[1]Текущие цены с учетом расхода'!I14</f>
        <v>3245.76</v>
      </c>
      <c r="K116" s="2" t="s">
        <v>32</v>
      </c>
      <c r="L116" s="2" t="s">
        <v>33</v>
      </c>
      <c r="N116" s="50">
        <f>'[1]Текущие цены с учетом расхода'!F14</f>
        <v>114259.6</v>
      </c>
    </row>
    <row r="117" spans="1:14" ht="44.1" customHeight="1" x14ac:dyDescent="0.25">
      <c r="A117" s="52"/>
      <c r="B117" s="53"/>
      <c r="C117" s="52"/>
      <c r="D117" s="12">
        <f>'[1]Текущие цены за единицу'!C14</f>
        <v>5548.86</v>
      </c>
      <c r="E117" s="12">
        <f>'[1]Текущие цены за единицу'!E14</f>
        <v>3.68</v>
      </c>
      <c r="F117" s="50"/>
      <c r="G117" s="50"/>
      <c r="H117" s="12">
        <f>'[1]Текущие цены с учетом расхода'!E14</f>
        <v>515.20000000000005</v>
      </c>
      <c r="I117" s="2">
        <v>1.38E-2</v>
      </c>
      <c r="J117" s="2">
        <f>'[1]Текущие цены с учетом расхода'!K14</f>
        <v>1.9319999999999999</v>
      </c>
      <c r="K117" s="2" t="s">
        <v>34</v>
      </c>
      <c r="L117" s="2" t="s">
        <v>35</v>
      </c>
      <c r="N117" s="50"/>
    </row>
    <row r="118" spans="1:14" x14ac:dyDescent="0.25">
      <c r="B118" s="13" t="s">
        <v>36</v>
      </c>
    </row>
    <row r="119" spans="1:14" hidden="1" x14ac:dyDescent="0.25">
      <c r="B119" s="14" t="s">
        <v>37</v>
      </c>
      <c r="F119" s="2">
        <v>776840.2</v>
      </c>
    </row>
    <row r="120" spans="1:14" hidden="1" x14ac:dyDescent="0.25">
      <c r="B120" s="14" t="s">
        <v>38</v>
      </c>
      <c r="F120" s="2">
        <v>3679.2</v>
      </c>
    </row>
    <row r="121" spans="1:14" hidden="1" x14ac:dyDescent="0.25">
      <c r="B121" s="14" t="s">
        <v>39</v>
      </c>
      <c r="F121" s="2">
        <v>515.5</v>
      </c>
    </row>
    <row r="122" spans="1:14" hidden="1" x14ac:dyDescent="0.25">
      <c r="B122" s="14" t="s">
        <v>40</v>
      </c>
      <c r="F122" s="2">
        <v>114260.06</v>
      </c>
    </row>
    <row r="123" spans="1:14" ht="21" hidden="1" x14ac:dyDescent="0.25">
      <c r="B123" s="14" t="s">
        <v>41</v>
      </c>
    </row>
    <row r="124" spans="1:14" ht="45" hidden="1" x14ac:dyDescent="0.25">
      <c r="B124" s="14" t="s">
        <v>42</v>
      </c>
      <c r="C124" s="15">
        <v>80.42</v>
      </c>
      <c r="F124" s="2">
        <v>11258.55</v>
      </c>
      <c r="K124" s="2" t="s">
        <v>43</v>
      </c>
    </row>
    <row r="125" spans="1:14" hidden="1" x14ac:dyDescent="0.25">
      <c r="B125" s="14" t="s">
        <v>44</v>
      </c>
    </row>
    <row r="126" spans="1:14" ht="21" hidden="1" x14ac:dyDescent="0.25">
      <c r="B126" s="14" t="s">
        <v>45</v>
      </c>
    </row>
    <row r="127" spans="1:14" hidden="1" x14ac:dyDescent="0.25">
      <c r="B127" s="14" t="s">
        <v>46</v>
      </c>
    </row>
    <row r="128" spans="1:14" hidden="1" x14ac:dyDescent="0.25">
      <c r="B128" s="14" t="s">
        <v>47</v>
      </c>
      <c r="C128" s="2">
        <v>100</v>
      </c>
      <c r="F128" s="12">
        <f>IF('[1]Текущие цены с учетом расхода'!N14&gt;0,'[1]Текущие цены с учетом расхода'!N14,IF('[1]Текущие цены с учетом расхода'!N14&lt;0,'[1]Текущие цены с учетом расхода'!N14,""))</f>
        <v>777355.6</v>
      </c>
      <c r="L128" s="16" t="s">
        <v>48</v>
      </c>
    </row>
    <row r="129" spans="1:14" ht="30" hidden="1" x14ac:dyDescent="0.25">
      <c r="B129" s="14" t="s">
        <v>49</v>
      </c>
      <c r="C129" s="2">
        <v>100</v>
      </c>
      <c r="F129" s="12">
        <f>IF('[1]Текущие цены с учетом расхода'!P14&gt;0,'[1]Текущие цены с учетом расхода'!P14,IF('[1]Текущие цены с учетом расхода'!P14&lt;0,'[1]Текущие цены с учетом расхода'!P14,""))</f>
        <v>776840.4</v>
      </c>
      <c r="L129" s="16" t="s">
        <v>50</v>
      </c>
    </row>
    <row r="130" spans="1:14" ht="30" hidden="1" x14ac:dyDescent="0.25">
      <c r="B130" s="14" t="s">
        <v>51</v>
      </c>
      <c r="C130" s="2">
        <v>100</v>
      </c>
      <c r="F130" s="12">
        <f>IF('[1]Текущие цены с учетом расхода'!Q14&gt;0,'[1]Текущие цены с учетом расхода'!Q14,IF('[1]Текущие цены с учетом расхода'!Q14&lt;0,'[1]Текущие цены с учетом расхода'!Q14,""))</f>
        <v>515.20000000000005</v>
      </c>
      <c r="L130" s="16" t="s">
        <v>52</v>
      </c>
    </row>
    <row r="131" spans="1:14" hidden="1" x14ac:dyDescent="0.25">
      <c r="B131" s="14" t="s">
        <v>53</v>
      </c>
      <c r="C131" s="2">
        <v>65</v>
      </c>
      <c r="F131" s="12">
        <f>IF('[1]Текущие цены с учетом расхода'!O14&gt;0,'[1]Текущие цены с учетом расхода'!O14,IF('[1]Текущие цены с учетом расхода'!O14&lt;0,'[1]Текущие цены с учетом расхода'!O14,""))</f>
        <v>505281.14</v>
      </c>
      <c r="L131" s="16" t="s">
        <v>54</v>
      </c>
    </row>
    <row r="132" spans="1:14" hidden="1" x14ac:dyDescent="0.25">
      <c r="B132" s="14" t="s">
        <v>55</v>
      </c>
      <c r="C132" s="2">
        <v>65</v>
      </c>
      <c r="F132" s="12">
        <f>IF('[1]Текущие цены с учетом расхода'!R14&gt;0,'[1]Текущие цены с учетом расхода'!R14,IF('[1]Текущие цены с учетом расхода'!R14&lt;0,'[1]Текущие цены с учетом расхода'!R14,""))</f>
        <v>504946.26</v>
      </c>
      <c r="L132" s="16" t="s">
        <v>56</v>
      </c>
    </row>
    <row r="133" spans="1:14" ht="30" hidden="1" x14ac:dyDescent="0.25">
      <c r="B133" s="14" t="s">
        <v>57</v>
      </c>
      <c r="C133" s="2">
        <v>65</v>
      </c>
      <c r="F133" s="12">
        <f>IF('[1]Текущие цены с учетом расхода'!S14&gt;0,'[1]Текущие цены с учетом расхода'!S14,IF('[1]Текущие цены с учетом расхода'!S14&lt;0,'[1]Текущие цены с учетом расхода'!S14,""))</f>
        <v>334.88</v>
      </c>
      <c r="L133" s="16" t="s">
        <v>58</v>
      </c>
    </row>
    <row r="134" spans="1:14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</row>
    <row r="135" spans="1:14" x14ac:dyDescent="0.25">
      <c r="A135" s="51" t="s">
        <v>68</v>
      </c>
      <c r="B135" s="53" t="s">
        <v>69</v>
      </c>
      <c r="C135" s="52">
        <v>20</v>
      </c>
      <c r="D135" s="10">
        <f>'[1]Текущие цены за единицу'!B15</f>
        <v>281176.71000000002</v>
      </c>
      <c r="E135" s="10">
        <f>'[1]Текущие цены за единицу'!D15</f>
        <v>124851.51</v>
      </c>
      <c r="F135" s="50">
        <f>'[1]Текущие цены с учетом расхода'!B15</f>
        <v>5623534.2000000002</v>
      </c>
      <c r="G135" s="50">
        <f>'[1]Текущие цены с учетом расхода'!C15</f>
        <v>1255935.2</v>
      </c>
      <c r="H135" s="10">
        <f>'[1]Текущие цены с учетом расхода'!D15</f>
        <v>2497030.2000000002</v>
      </c>
      <c r="I135" s="11">
        <v>289.38600000000002</v>
      </c>
      <c r="J135" s="11">
        <f>'[1]Текущие цены с учетом расхода'!I15</f>
        <v>5787.72</v>
      </c>
      <c r="K135" s="2" t="s">
        <v>32</v>
      </c>
      <c r="L135" s="2" t="s">
        <v>33</v>
      </c>
      <c r="N135" s="50">
        <f>'[1]Текущие цены с учетом расхода'!F15</f>
        <v>1870568.8</v>
      </c>
    </row>
    <row r="136" spans="1:14" ht="54.95" customHeight="1" x14ac:dyDescent="0.25">
      <c r="A136" s="52"/>
      <c r="B136" s="53"/>
      <c r="C136" s="52"/>
      <c r="D136" s="12">
        <f>'[1]Текущие цены за единицу'!C15</f>
        <v>62796.76</v>
      </c>
      <c r="E136" s="12">
        <f>'[1]Текущие цены за единицу'!E15</f>
        <v>27549.14</v>
      </c>
      <c r="F136" s="50"/>
      <c r="G136" s="50"/>
      <c r="H136" s="12">
        <f>'[1]Текущие цены с учетом расхода'!E15</f>
        <v>550982.80000000005</v>
      </c>
      <c r="I136" s="2">
        <v>89.313599999999994</v>
      </c>
      <c r="J136" s="2">
        <f>'[1]Текущие цены с учетом расхода'!K15</f>
        <v>1786.2719999999999</v>
      </c>
      <c r="K136" s="2" t="s">
        <v>34</v>
      </c>
      <c r="L136" s="2" t="s">
        <v>35</v>
      </c>
      <c r="N136" s="50"/>
    </row>
    <row r="137" spans="1:14" hidden="1" x14ac:dyDescent="0.25">
      <c r="B137" s="14" t="s">
        <v>37</v>
      </c>
      <c r="F137" s="2">
        <v>1255935.24</v>
      </c>
    </row>
    <row r="138" spans="1:14" hidden="1" x14ac:dyDescent="0.25">
      <c r="B138" s="14" t="s">
        <v>38</v>
      </c>
      <c r="F138" s="2">
        <v>2497030.2200000002</v>
      </c>
    </row>
    <row r="139" spans="1:14" hidden="1" x14ac:dyDescent="0.25">
      <c r="B139" s="14" t="s">
        <v>39</v>
      </c>
      <c r="F139" s="2">
        <v>550982.82999999996</v>
      </c>
    </row>
    <row r="140" spans="1:14" hidden="1" x14ac:dyDescent="0.25">
      <c r="B140" s="14" t="s">
        <v>40</v>
      </c>
      <c r="F140" s="2">
        <v>1870568.79</v>
      </c>
    </row>
    <row r="141" spans="1:14" ht="21" hidden="1" x14ac:dyDescent="0.25">
      <c r="B141" s="14" t="s">
        <v>41</v>
      </c>
    </row>
    <row r="142" spans="1:14" ht="45" hidden="1" x14ac:dyDescent="0.25">
      <c r="B142" s="14" t="s">
        <v>42</v>
      </c>
      <c r="C142" s="15"/>
      <c r="K142" s="2" t="s">
        <v>43</v>
      </c>
    </row>
    <row r="143" spans="1:14" hidden="1" x14ac:dyDescent="0.25">
      <c r="B143" s="14" t="s">
        <v>44</v>
      </c>
    </row>
    <row r="144" spans="1:14" ht="21" hidden="1" x14ac:dyDescent="0.25">
      <c r="B144" s="14" t="s">
        <v>45</v>
      </c>
    </row>
    <row r="145" spans="1:14" hidden="1" x14ac:dyDescent="0.25">
      <c r="B145" s="14" t="s">
        <v>46</v>
      </c>
    </row>
    <row r="146" spans="1:14" hidden="1" x14ac:dyDescent="0.25">
      <c r="B146" s="14" t="s">
        <v>47</v>
      </c>
      <c r="C146" s="2">
        <v>108</v>
      </c>
      <c r="F146" s="12">
        <f>IF('[1]Текущие цены с учетом расхода'!N15&gt;0,'[1]Текущие цены с учетом расхода'!N15,IF('[1]Текущие цены с учетом расхода'!N15&lt;0,'[1]Текущие цены с учетом расхода'!N15,""))</f>
        <v>1951471.44</v>
      </c>
      <c r="L146" s="16" t="s">
        <v>48</v>
      </c>
    </row>
    <row r="147" spans="1:14" ht="30" hidden="1" x14ac:dyDescent="0.25">
      <c r="B147" s="14" t="s">
        <v>49</v>
      </c>
      <c r="C147" s="2">
        <v>108</v>
      </c>
      <c r="F147" s="12">
        <f>IF('[1]Текущие цены с учетом расхода'!P15&gt;0,'[1]Текущие цены с учетом расхода'!P15,IF('[1]Текущие цены с учетом расхода'!P15&lt;0,'[1]Текущие цены с учетом расхода'!P15,""))</f>
        <v>1356410.02</v>
      </c>
      <c r="L147" s="16" t="s">
        <v>50</v>
      </c>
    </row>
    <row r="148" spans="1:14" ht="30" hidden="1" x14ac:dyDescent="0.25">
      <c r="B148" s="14" t="s">
        <v>51</v>
      </c>
      <c r="C148" s="2">
        <v>108</v>
      </c>
      <c r="F148" s="12">
        <f>IF('[1]Текущие цены с учетом расхода'!Q15&gt;0,'[1]Текущие цены с учетом расхода'!Q15,IF('[1]Текущие цены с учетом расхода'!Q15&lt;0,'[1]Текущие цены с учетом расхода'!Q15,""))</f>
        <v>595061.42000000004</v>
      </c>
      <c r="L148" s="16" t="s">
        <v>52</v>
      </c>
    </row>
    <row r="149" spans="1:14" hidden="1" x14ac:dyDescent="0.25">
      <c r="B149" s="14" t="s">
        <v>53</v>
      </c>
      <c r="C149" s="2">
        <v>61.75</v>
      </c>
      <c r="F149" s="12">
        <f>IF('[1]Текущие цены с учетом расхода'!O15&gt;0,'[1]Текущие цены с учетом расхода'!O15,IF('[1]Текущие цены с учетом расхода'!O15&lt;0,'[1]Текущие цены с учетом расхода'!O15,""))</f>
        <v>1115771.8700000001</v>
      </c>
      <c r="L149" s="16" t="s">
        <v>54</v>
      </c>
    </row>
    <row r="150" spans="1:14" hidden="1" x14ac:dyDescent="0.25">
      <c r="B150" s="14" t="s">
        <v>55</v>
      </c>
      <c r="C150" s="2">
        <v>61.75</v>
      </c>
      <c r="F150" s="12">
        <f>IF('[1]Текущие цены с учетом расхода'!R15&gt;0,'[1]Текущие цены с учетом расхода'!R15,IF('[1]Текущие цены с учетом расхода'!R15&lt;0,'[1]Текущие цены с учетом расхода'!R15,""))</f>
        <v>775539.99</v>
      </c>
      <c r="L150" s="16" t="s">
        <v>56</v>
      </c>
    </row>
    <row r="151" spans="1:14" ht="30" hidden="1" x14ac:dyDescent="0.25">
      <c r="B151" s="14" t="s">
        <v>57</v>
      </c>
      <c r="C151" s="2">
        <v>61.75</v>
      </c>
      <c r="F151" s="12">
        <f>IF('[1]Текущие цены с учетом расхода'!S15&gt;0,'[1]Текущие цены с учетом расхода'!S15,IF('[1]Текущие цены с учетом расхода'!S15&lt;0,'[1]Текущие цены с учетом расхода'!S15,""))</f>
        <v>340231.88</v>
      </c>
      <c r="L151" s="16" t="s">
        <v>58</v>
      </c>
    </row>
    <row r="152" spans="1:14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</row>
    <row r="153" spans="1:14" x14ac:dyDescent="0.25">
      <c r="A153" s="51" t="s">
        <v>70</v>
      </c>
      <c r="B153" s="53" t="s">
        <v>71</v>
      </c>
      <c r="C153" s="52">
        <v>1000</v>
      </c>
      <c r="D153" s="10">
        <f>'[1]Текущие цены за единицу'!B16</f>
        <v>1194.83</v>
      </c>
      <c r="E153" s="10">
        <f>'[1]Текущие цены за единицу'!D16</f>
        <v>815.38</v>
      </c>
      <c r="F153" s="50">
        <f>'[1]Текущие цены с учетом расхода'!B16</f>
        <v>1194830</v>
      </c>
      <c r="G153" s="50">
        <f>'[1]Текущие цены с учетом расхода'!C16</f>
        <v>374030</v>
      </c>
      <c r="H153" s="10">
        <f>'[1]Текущие цены с учетом расхода'!D16</f>
        <v>815380</v>
      </c>
      <c r="I153" s="11">
        <v>1.6836</v>
      </c>
      <c r="J153" s="11">
        <f>'[1]Текущие цены с учетом расхода'!I16</f>
        <v>1683.6</v>
      </c>
      <c r="K153" s="2" t="s">
        <v>32</v>
      </c>
      <c r="L153" s="2" t="s">
        <v>33</v>
      </c>
      <c r="N153" s="50">
        <f>'[1]Текущие цены с учетом расхода'!F16</f>
        <v>5420</v>
      </c>
    </row>
    <row r="154" spans="1:14" x14ac:dyDescent="0.25">
      <c r="A154" s="52"/>
      <c r="B154" s="53"/>
      <c r="C154" s="52"/>
      <c r="D154" s="12">
        <f>'[1]Текущие цены за единицу'!C16</f>
        <v>374.03</v>
      </c>
      <c r="E154" s="12">
        <f>'[1]Текущие цены за единицу'!E16</f>
        <v>213.56</v>
      </c>
      <c r="F154" s="50"/>
      <c r="G154" s="50"/>
      <c r="H154" s="12">
        <f>'[1]Текущие цены с учетом расхода'!E16</f>
        <v>213560</v>
      </c>
      <c r="I154" s="2">
        <v>0.8004</v>
      </c>
      <c r="J154" s="2">
        <f>'[1]Текущие цены с учетом расхода'!K16</f>
        <v>800.4</v>
      </c>
      <c r="K154" s="2" t="s">
        <v>34</v>
      </c>
      <c r="L154" s="2" t="s">
        <v>35</v>
      </c>
      <c r="N154" s="50"/>
    </row>
    <row r="155" spans="1:14" x14ac:dyDescent="0.25">
      <c r="B155" s="13" t="s">
        <v>36</v>
      </c>
    </row>
    <row r="156" spans="1:14" hidden="1" x14ac:dyDescent="0.25">
      <c r="B156" s="14" t="s">
        <v>37</v>
      </c>
      <c r="F156" s="2">
        <v>374028.58</v>
      </c>
    </row>
    <row r="157" spans="1:14" hidden="1" x14ac:dyDescent="0.25">
      <c r="B157" s="14" t="s">
        <v>38</v>
      </c>
      <c r="F157" s="2">
        <v>815375.48</v>
      </c>
    </row>
    <row r="158" spans="1:14" hidden="1" x14ac:dyDescent="0.25">
      <c r="B158" s="14" t="s">
        <v>39</v>
      </c>
      <c r="F158" s="2">
        <v>213562.73</v>
      </c>
    </row>
    <row r="159" spans="1:14" hidden="1" x14ac:dyDescent="0.25">
      <c r="B159" s="14" t="s">
        <v>40</v>
      </c>
      <c r="F159" s="2">
        <v>5420.7</v>
      </c>
    </row>
    <row r="160" spans="1:14" ht="21" hidden="1" x14ac:dyDescent="0.25">
      <c r="B160" s="14" t="s">
        <v>41</v>
      </c>
    </row>
    <row r="161" spans="1:18" ht="45" hidden="1" x14ac:dyDescent="0.25">
      <c r="B161" s="14" t="s">
        <v>42</v>
      </c>
      <c r="C161" s="15">
        <v>5.42</v>
      </c>
      <c r="F161" s="2">
        <v>5420.7</v>
      </c>
      <c r="K161" s="2" t="s">
        <v>43</v>
      </c>
    </row>
    <row r="162" spans="1:18" hidden="1" x14ac:dyDescent="0.25">
      <c r="B162" s="14" t="s">
        <v>44</v>
      </c>
    </row>
    <row r="163" spans="1:18" ht="21" hidden="1" x14ac:dyDescent="0.25">
      <c r="B163" s="14" t="s">
        <v>45</v>
      </c>
    </row>
    <row r="164" spans="1:18" hidden="1" x14ac:dyDescent="0.25">
      <c r="B164" s="14" t="s">
        <v>46</v>
      </c>
    </row>
    <row r="165" spans="1:18" hidden="1" x14ac:dyDescent="0.25">
      <c r="B165" s="14" t="s">
        <v>47</v>
      </c>
      <c r="C165" s="2">
        <v>100</v>
      </c>
      <c r="F165" s="12">
        <f>IF('[1]Текущие цены с учетом расхода'!N16&gt;0,'[1]Текущие цены с учетом расхода'!N16,IF('[1]Текущие цены с учетом расхода'!N16&lt;0,'[1]Текущие цены с учетом расхода'!N16,""))</f>
        <v>587590</v>
      </c>
      <c r="L165" s="16" t="s">
        <v>48</v>
      </c>
    </row>
    <row r="166" spans="1:18" ht="30" hidden="1" x14ac:dyDescent="0.25">
      <c r="B166" s="14" t="s">
        <v>49</v>
      </c>
      <c r="C166" s="2">
        <v>100</v>
      </c>
      <c r="F166" s="12">
        <f>IF('[1]Текущие цены с учетом расхода'!P16&gt;0,'[1]Текущие цены с учетом расхода'!P16,IF('[1]Текущие цены с учетом расхода'!P16&lt;0,'[1]Текущие цены с учетом расхода'!P16,""))</f>
        <v>374030</v>
      </c>
      <c r="L166" s="16" t="s">
        <v>50</v>
      </c>
    </row>
    <row r="167" spans="1:18" ht="30" hidden="1" x14ac:dyDescent="0.25">
      <c r="B167" s="14" t="s">
        <v>51</v>
      </c>
      <c r="C167" s="2">
        <v>100</v>
      </c>
      <c r="F167" s="12">
        <f>IF('[1]Текущие цены с учетом расхода'!Q16&gt;0,'[1]Текущие цены с учетом расхода'!Q16,IF('[1]Текущие цены с учетом расхода'!Q16&lt;0,'[1]Текущие цены с учетом расхода'!Q16,""))</f>
        <v>213560</v>
      </c>
      <c r="L167" s="16" t="s">
        <v>52</v>
      </c>
    </row>
    <row r="168" spans="1:18" hidden="1" x14ac:dyDescent="0.25">
      <c r="B168" s="14" t="s">
        <v>53</v>
      </c>
      <c r="C168" s="2">
        <v>65</v>
      </c>
      <c r="F168" s="12">
        <f>IF('[1]Текущие цены с учетом расхода'!O16&gt;0,'[1]Текущие цены с учетом расхода'!O16,IF('[1]Текущие цены с учетом расхода'!O16&lt;0,'[1]Текущие цены с учетом расхода'!O16,""))</f>
        <v>381933.5</v>
      </c>
      <c r="L168" s="16" t="s">
        <v>54</v>
      </c>
    </row>
    <row r="169" spans="1:18" hidden="1" x14ac:dyDescent="0.25">
      <c r="B169" s="14" t="s">
        <v>55</v>
      </c>
      <c r="C169" s="2">
        <v>65</v>
      </c>
      <c r="F169" s="12">
        <f>IF('[1]Текущие цены с учетом расхода'!R16&gt;0,'[1]Текущие цены с учетом расхода'!R16,IF('[1]Текущие цены с учетом расхода'!R16&lt;0,'[1]Текущие цены с учетом расхода'!R16,""))</f>
        <v>243119.5</v>
      </c>
      <c r="L169" s="16" t="s">
        <v>56</v>
      </c>
    </row>
    <row r="170" spans="1:18" ht="30" hidden="1" x14ac:dyDescent="0.25">
      <c r="B170" s="14" t="s">
        <v>57</v>
      </c>
      <c r="C170" s="2">
        <v>65</v>
      </c>
      <c r="F170" s="12">
        <f>IF('[1]Текущие цены с учетом расхода'!S16&gt;0,'[1]Текущие цены с учетом расхода'!S16,IF('[1]Текущие цены с учетом расхода'!S16&lt;0,'[1]Текущие цены с учетом расхода'!S16,""))</f>
        <v>138814</v>
      </c>
      <c r="L170" s="16" t="s">
        <v>58</v>
      </c>
    </row>
    <row r="171" spans="1:18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</row>
    <row r="172" spans="1:18" x14ac:dyDescent="0.25">
      <c r="B172" s="18" t="s">
        <v>72</v>
      </c>
      <c r="C172" s="57"/>
      <c r="F172" s="55">
        <f>'[1]Текущие концовки'!F10</f>
        <v>8458788.4000000004</v>
      </c>
      <c r="G172" s="55">
        <f>'[1]Текущие концовки'!G10</f>
        <v>2966967.6</v>
      </c>
      <c r="H172" s="19">
        <f>'[1]Текущие концовки'!H10</f>
        <v>3465178.9</v>
      </c>
      <c r="I172" s="52"/>
      <c r="J172" s="20">
        <f>'[1]Текущие концовки'!J10</f>
        <v>13065.15</v>
      </c>
      <c r="N172" s="55">
        <f>'[1]Текущие концовки'!L10</f>
        <v>2026641.9</v>
      </c>
      <c r="R172" s="56" t="e">
        <f>'[1]Текущие концовки'!M10</f>
        <v>#REF!</v>
      </c>
    </row>
    <row r="173" spans="1:18" x14ac:dyDescent="0.25">
      <c r="C173" s="57"/>
      <c r="F173" s="55"/>
      <c r="G173" s="55"/>
      <c r="H173" s="21">
        <f>'[1]Текущие концовки'!I10</f>
        <v>786940.7</v>
      </c>
      <c r="I173" s="52"/>
      <c r="J173" s="22">
        <f>'[1]Текущие концовки'!K10</f>
        <v>2674.1640000000002</v>
      </c>
      <c r="N173" s="55"/>
      <c r="R173" s="56"/>
    </row>
    <row r="174" spans="1:18" hidden="1" x14ac:dyDescent="0.25">
      <c r="B174" s="18" t="s">
        <v>73</v>
      </c>
      <c r="F174" s="21">
        <f>'[1]Текущие концовки'!F11</f>
        <v>0</v>
      </c>
      <c r="G174" s="21">
        <f>'[1]Текущие концовки'!G11</f>
        <v>0</v>
      </c>
      <c r="H174" s="21">
        <f>'[1]Текущие концовки'!H11</f>
        <v>0</v>
      </c>
      <c r="J174" s="22">
        <f>'[1]Текущие концовки'!J11</f>
        <v>0</v>
      </c>
      <c r="N174" s="21">
        <f>'[1]Текущие концовки'!L11</f>
        <v>0</v>
      </c>
      <c r="R174" s="23" t="e">
        <f>'[1]Текущие концовки'!M11</f>
        <v>#REF!</v>
      </c>
    </row>
    <row r="175" spans="1:18" hidden="1" x14ac:dyDescent="0.25">
      <c r="B175" s="18" t="s">
        <v>74</v>
      </c>
      <c r="F175" s="21">
        <f>'[1]Текущие концовки'!F12</f>
        <v>0</v>
      </c>
      <c r="G175" s="21"/>
      <c r="H175" s="21"/>
      <c r="J175" s="22"/>
      <c r="N175" s="21"/>
      <c r="R175" s="23"/>
    </row>
    <row r="176" spans="1:18" hidden="1" x14ac:dyDescent="0.25">
      <c r="B176" s="18" t="s">
        <v>75</v>
      </c>
      <c r="F176" s="21">
        <f>'[1]Текущие концовки'!F13</f>
        <v>0</v>
      </c>
      <c r="G176" s="21"/>
      <c r="H176" s="21"/>
      <c r="J176" s="22"/>
      <c r="N176" s="21"/>
      <c r="R176" s="23"/>
    </row>
    <row r="177" spans="2:18" hidden="1" x14ac:dyDescent="0.25">
      <c r="B177" s="18" t="s">
        <v>76</v>
      </c>
      <c r="F177" s="21">
        <f>'[1]Текущие концовки'!F14</f>
        <v>0</v>
      </c>
      <c r="G177" s="21"/>
      <c r="H177" s="21"/>
      <c r="J177" s="22"/>
      <c r="N177" s="21"/>
      <c r="R177" s="23"/>
    </row>
    <row r="178" spans="2:18" hidden="1" x14ac:dyDescent="0.25">
      <c r="B178" s="18" t="s">
        <v>77</v>
      </c>
      <c r="F178" s="21">
        <f>'[1]Текущие концовки'!F15</f>
        <v>0</v>
      </c>
      <c r="G178" s="21"/>
      <c r="H178" s="21"/>
      <c r="J178" s="22"/>
      <c r="N178" s="21"/>
      <c r="R178" s="23"/>
    </row>
    <row r="179" spans="2:18" hidden="1" x14ac:dyDescent="0.25">
      <c r="B179" s="18" t="s">
        <v>78</v>
      </c>
      <c r="F179" s="21">
        <f>'[1]Текущие концовки'!F16</f>
        <v>0</v>
      </c>
      <c r="G179" s="21"/>
      <c r="H179" s="21"/>
      <c r="J179" s="22"/>
      <c r="N179" s="21"/>
      <c r="R179" s="23"/>
    </row>
    <row r="180" spans="2:18" hidden="1" x14ac:dyDescent="0.25">
      <c r="B180" s="18" t="s">
        <v>79</v>
      </c>
      <c r="F180" s="21">
        <f>'[1]Текущие концовки'!F17</f>
        <v>0</v>
      </c>
      <c r="G180" s="21"/>
      <c r="H180" s="21"/>
      <c r="J180" s="22"/>
      <c r="N180" s="21"/>
      <c r="R180" s="23"/>
    </row>
    <row r="181" spans="2:18" hidden="1" x14ac:dyDescent="0.25">
      <c r="B181" s="18" t="s">
        <v>80</v>
      </c>
      <c r="F181" s="21">
        <f>'[1]Текущие концовки'!F18</f>
        <v>0</v>
      </c>
      <c r="G181" s="21"/>
      <c r="H181" s="21"/>
      <c r="J181" s="22"/>
      <c r="N181" s="21"/>
      <c r="R181" s="23"/>
    </row>
    <row r="182" spans="2:18" hidden="1" x14ac:dyDescent="0.25">
      <c r="B182" s="18" t="s">
        <v>81</v>
      </c>
      <c r="F182" s="21">
        <f>'[1]Текущие концовки'!F19</f>
        <v>0</v>
      </c>
      <c r="G182" s="21"/>
      <c r="H182" s="21"/>
      <c r="J182" s="22"/>
      <c r="N182" s="21"/>
      <c r="R182" s="23"/>
    </row>
    <row r="183" spans="2:18" hidden="1" x14ac:dyDescent="0.25">
      <c r="B183" s="18" t="s">
        <v>82</v>
      </c>
      <c r="F183" s="21">
        <f>'[1]Текущие концовки'!F20</f>
        <v>0</v>
      </c>
      <c r="G183" s="21"/>
      <c r="H183" s="21"/>
      <c r="J183" s="22"/>
      <c r="N183" s="21"/>
      <c r="R183" s="23"/>
    </row>
    <row r="184" spans="2:18" x14ac:dyDescent="0.25">
      <c r="B184" s="18" t="s">
        <v>83</v>
      </c>
      <c r="C184" s="57"/>
      <c r="F184" s="55">
        <f>'[1]Текущие концовки'!F21</f>
        <v>2835254.2</v>
      </c>
      <c r="G184" s="55">
        <f>'[1]Текущие концовки'!G21</f>
        <v>1711032.4</v>
      </c>
      <c r="H184" s="19">
        <f>'[1]Текущие концовки'!H21</f>
        <v>968148.7</v>
      </c>
      <c r="I184" s="52"/>
      <c r="J184" s="20">
        <f>'[1]Текущие концовки'!J21</f>
        <v>7277.43</v>
      </c>
      <c r="N184" s="55">
        <f>'[1]Текущие концовки'!L21</f>
        <v>156073.1</v>
      </c>
      <c r="R184" s="56" t="e">
        <f>'[1]Текущие концовки'!M21</f>
        <v>#REF!</v>
      </c>
    </row>
    <row r="185" spans="2:18" x14ac:dyDescent="0.25">
      <c r="C185" s="57"/>
      <c r="F185" s="55"/>
      <c r="G185" s="55"/>
      <c r="H185" s="21">
        <f>'[1]Текущие концовки'!I21</f>
        <v>235957.9</v>
      </c>
      <c r="I185" s="52"/>
      <c r="J185" s="22">
        <f>'[1]Текущие концовки'!K21</f>
        <v>887.89200000000005</v>
      </c>
      <c r="N185" s="55"/>
      <c r="R185" s="56"/>
    </row>
    <row r="186" spans="2:18" hidden="1" x14ac:dyDescent="0.25">
      <c r="B186" s="18" t="s">
        <v>84</v>
      </c>
      <c r="F186" s="21"/>
      <c r="G186" s="21"/>
      <c r="H186" s="21"/>
      <c r="J186" s="22"/>
      <c r="N186" s="21"/>
      <c r="R186" s="23"/>
    </row>
    <row r="187" spans="2:18" hidden="1" x14ac:dyDescent="0.25">
      <c r="B187" s="18" t="s">
        <v>85</v>
      </c>
      <c r="F187" s="21"/>
      <c r="G187" s="21">
        <f>'[1]Текущие концовки'!G23</f>
        <v>0</v>
      </c>
      <c r="H187" s="21"/>
      <c r="J187" s="22"/>
      <c r="N187" s="21"/>
      <c r="R187" s="23"/>
    </row>
    <row r="188" spans="2:18" hidden="1" x14ac:dyDescent="0.25">
      <c r="B188" s="18" t="s">
        <v>86</v>
      </c>
      <c r="F188" s="21">
        <f>'[1]Текущие концовки'!F24</f>
        <v>0</v>
      </c>
      <c r="G188" s="21"/>
      <c r="H188" s="21"/>
      <c r="J188" s="22"/>
      <c r="N188" s="21"/>
      <c r="R188" s="23"/>
    </row>
    <row r="189" spans="2:18" hidden="1" x14ac:dyDescent="0.25">
      <c r="B189" s="18" t="s">
        <v>87</v>
      </c>
      <c r="F189" s="21">
        <f>'[1]Текущие концовки'!F25</f>
        <v>0</v>
      </c>
      <c r="G189" s="21"/>
      <c r="H189" s="21"/>
      <c r="J189" s="22"/>
      <c r="N189" s="21"/>
      <c r="R189" s="23"/>
    </row>
    <row r="190" spans="2:18" hidden="1" x14ac:dyDescent="0.25">
      <c r="B190" s="18" t="s">
        <v>88</v>
      </c>
      <c r="F190" s="21">
        <f>'[1]Текущие концовки'!F26</f>
        <v>0</v>
      </c>
      <c r="G190" s="21"/>
      <c r="H190" s="21"/>
      <c r="J190" s="22"/>
      <c r="N190" s="21"/>
      <c r="R190" s="23"/>
    </row>
    <row r="191" spans="2:18" ht="21" x14ac:dyDescent="0.25">
      <c r="B191" s="18" t="s">
        <v>89</v>
      </c>
      <c r="C191" s="24"/>
      <c r="F191" s="21">
        <f>'[1]Текущие концовки'!F27</f>
        <v>1946990.3</v>
      </c>
      <c r="G191" s="21"/>
      <c r="H191" s="21"/>
      <c r="J191" s="22"/>
      <c r="N191" s="21"/>
      <c r="R191" s="23"/>
    </row>
    <row r="192" spans="2:18" x14ac:dyDescent="0.25">
      <c r="B192" s="18" t="s">
        <v>90</v>
      </c>
      <c r="C192" s="24"/>
      <c r="F192" s="21">
        <f>'[1]Текущие концовки'!F28</f>
        <v>1265543.71</v>
      </c>
      <c r="G192" s="21"/>
      <c r="H192" s="21"/>
      <c r="J192" s="22"/>
      <c r="N192" s="21"/>
      <c r="R192" s="23"/>
    </row>
    <row r="193" spans="2:18" hidden="1" x14ac:dyDescent="0.25">
      <c r="B193" s="18" t="s">
        <v>81</v>
      </c>
      <c r="F193" s="21">
        <f>'[1]Текущие концовки'!F29</f>
        <v>0</v>
      </c>
      <c r="G193" s="21"/>
      <c r="H193" s="21"/>
      <c r="J193" s="22"/>
      <c r="N193" s="21"/>
      <c r="R193" s="23"/>
    </row>
    <row r="194" spans="2:18" x14ac:dyDescent="0.25">
      <c r="B194" s="18" t="s">
        <v>91</v>
      </c>
      <c r="C194" s="24"/>
      <c r="F194" s="21">
        <f>'[1]Текущие концовки'!F30</f>
        <v>6047788.21</v>
      </c>
      <c r="G194" s="21"/>
      <c r="H194" s="21"/>
      <c r="J194" s="22"/>
      <c r="N194" s="21"/>
      <c r="R194" s="23"/>
    </row>
    <row r="195" spans="2:18" x14ac:dyDescent="0.25">
      <c r="B195" s="18" t="s">
        <v>92</v>
      </c>
      <c r="C195" s="57"/>
      <c r="F195" s="55">
        <f>'[1]Текущие концовки'!F31</f>
        <v>5623534.2000000002</v>
      </c>
      <c r="G195" s="55">
        <f>'[1]Текущие концовки'!G31</f>
        <v>1255935.2</v>
      </c>
      <c r="H195" s="19">
        <f>'[1]Текущие концовки'!H31</f>
        <v>2497030.2000000002</v>
      </c>
      <c r="I195" s="52"/>
      <c r="J195" s="20">
        <f>'[1]Текущие концовки'!J31</f>
        <v>5787.72</v>
      </c>
      <c r="N195" s="55">
        <f>'[1]Текущие концовки'!L31</f>
        <v>1870568.8</v>
      </c>
      <c r="R195" s="56" t="e">
        <f>'[1]Текущие концовки'!M31</f>
        <v>#REF!</v>
      </c>
    </row>
    <row r="196" spans="2:18" x14ac:dyDescent="0.25">
      <c r="C196" s="57"/>
      <c r="F196" s="55"/>
      <c r="G196" s="55"/>
      <c r="H196" s="21">
        <f>'[1]Текущие концовки'!I31</f>
        <v>550982.80000000005</v>
      </c>
      <c r="I196" s="52"/>
      <c r="J196" s="22">
        <f>'[1]Текущие концовки'!K31</f>
        <v>1786.2719999999999</v>
      </c>
      <c r="N196" s="55"/>
      <c r="R196" s="56"/>
    </row>
    <row r="197" spans="2:18" hidden="1" x14ac:dyDescent="0.25">
      <c r="B197" s="18" t="s">
        <v>84</v>
      </c>
      <c r="F197" s="21"/>
      <c r="G197" s="21"/>
      <c r="H197" s="21"/>
      <c r="J197" s="22"/>
      <c r="N197" s="21"/>
      <c r="R197" s="23"/>
    </row>
    <row r="198" spans="2:18" hidden="1" x14ac:dyDescent="0.25">
      <c r="B198" s="18" t="s">
        <v>93</v>
      </c>
      <c r="F198" s="21">
        <f>'[1]Текущие концовки'!F33</f>
        <v>0</v>
      </c>
      <c r="G198" s="21"/>
      <c r="H198" s="21"/>
      <c r="J198" s="22"/>
      <c r="N198" s="21"/>
      <c r="R198" s="23"/>
    </row>
    <row r="199" spans="2:18" hidden="1" x14ac:dyDescent="0.25">
      <c r="B199" s="18" t="s">
        <v>88</v>
      </c>
      <c r="F199" s="21">
        <f>'[1]Текущие концовки'!F34</f>
        <v>0</v>
      </c>
      <c r="G199" s="21"/>
      <c r="H199" s="21"/>
      <c r="J199" s="22"/>
      <c r="N199" s="21"/>
      <c r="R199" s="23"/>
    </row>
    <row r="200" spans="2:18" x14ac:dyDescent="0.25">
      <c r="B200" s="18" t="s">
        <v>94</v>
      </c>
      <c r="C200" s="24"/>
      <c r="F200" s="21">
        <f>'[1]Текущие концовки'!F35</f>
        <v>1951471.44</v>
      </c>
      <c r="G200" s="21"/>
      <c r="H200" s="21"/>
      <c r="J200" s="22"/>
      <c r="N200" s="21"/>
      <c r="R200" s="23"/>
    </row>
    <row r="201" spans="2:18" x14ac:dyDescent="0.25">
      <c r="B201" s="18" t="s">
        <v>95</v>
      </c>
      <c r="C201" s="24"/>
      <c r="F201" s="21">
        <f>'[1]Текущие концовки'!F36</f>
        <v>1115771.8700000001</v>
      </c>
      <c r="G201" s="21"/>
      <c r="H201" s="21"/>
      <c r="J201" s="22"/>
      <c r="N201" s="21"/>
      <c r="R201" s="23"/>
    </row>
    <row r="202" spans="2:18" ht="21" x14ac:dyDescent="0.25">
      <c r="B202" s="18" t="s">
        <v>96</v>
      </c>
      <c r="C202" s="24"/>
      <c r="F202" s="21">
        <f>'[1]Текущие концовки'!F37</f>
        <v>8690777.5099999998</v>
      </c>
      <c r="G202" s="21"/>
      <c r="H202" s="21"/>
      <c r="J202" s="22"/>
      <c r="N202" s="21"/>
      <c r="R202" s="23"/>
    </row>
    <row r="203" spans="2:18" hidden="1" x14ac:dyDescent="0.25">
      <c r="B203" s="18" t="s">
        <v>97</v>
      </c>
      <c r="F203" s="21">
        <f>'[1]Текущие концовки'!F38</f>
        <v>0</v>
      </c>
      <c r="G203" s="21">
        <f>'[1]Текущие концовки'!G38</f>
        <v>0</v>
      </c>
      <c r="H203" s="21">
        <f>'[1]Текущие концовки'!H38</f>
        <v>0</v>
      </c>
      <c r="J203" s="22">
        <f>'[1]Текущие концовки'!J38</f>
        <v>0</v>
      </c>
      <c r="N203" s="21">
        <f>'[1]Текущие концовки'!L38</f>
        <v>0</v>
      </c>
      <c r="R203" s="23" t="e">
        <f>'[1]Текущие концовки'!M38</f>
        <v>#REF!</v>
      </c>
    </row>
    <row r="204" spans="2:18" hidden="1" x14ac:dyDescent="0.25">
      <c r="B204" s="18" t="s">
        <v>88</v>
      </c>
      <c r="F204" s="21">
        <f>'[1]Текущие концовки'!F39</f>
        <v>0</v>
      </c>
      <c r="G204" s="21"/>
      <c r="H204" s="21"/>
      <c r="J204" s="22"/>
      <c r="N204" s="21"/>
      <c r="R204" s="23"/>
    </row>
    <row r="205" spans="2:18" hidden="1" x14ac:dyDescent="0.25">
      <c r="B205" s="18" t="s">
        <v>98</v>
      </c>
      <c r="F205" s="21">
        <f>'[1]Текущие концовки'!F40</f>
        <v>0</v>
      </c>
      <c r="G205" s="21"/>
      <c r="H205" s="21"/>
      <c r="J205" s="22"/>
      <c r="N205" s="21"/>
      <c r="R205" s="23"/>
    </row>
    <row r="206" spans="2:18" hidden="1" x14ac:dyDescent="0.25">
      <c r="B206" s="18" t="s">
        <v>99</v>
      </c>
      <c r="F206" s="21">
        <f>'[1]Текущие концовки'!F41</f>
        <v>0</v>
      </c>
      <c r="G206" s="21"/>
      <c r="H206" s="21"/>
      <c r="J206" s="22"/>
      <c r="N206" s="21"/>
      <c r="R206" s="23"/>
    </row>
    <row r="207" spans="2:18" ht="21" hidden="1" x14ac:dyDescent="0.25">
      <c r="B207" s="18" t="s">
        <v>100</v>
      </c>
      <c r="F207" s="21">
        <f>'[1]Текущие концовки'!F42</f>
        <v>0</v>
      </c>
      <c r="G207" s="21"/>
      <c r="H207" s="21"/>
      <c r="J207" s="22"/>
      <c r="N207" s="21"/>
      <c r="R207" s="23"/>
    </row>
    <row r="208" spans="2:18" hidden="1" x14ac:dyDescent="0.25">
      <c r="B208" s="18" t="s">
        <v>101</v>
      </c>
      <c r="F208" s="21">
        <f>'[1]Текущие концовки'!F43</f>
        <v>0</v>
      </c>
      <c r="G208" s="21">
        <f>'[1]Текущие концовки'!G43</f>
        <v>0</v>
      </c>
      <c r="H208" s="21">
        <f>'[1]Текущие концовки'!H43</f>
        <v>0</v>
      </c>
      <c r="J208" s="22">
        <f>'[1]Текущие концовки'!J43</f>
        <v>0</v>
      </c>
      <c r="N208" s="21">
        <f>'[1]Текущие концовки'!L43</f>
        <v>0</v>
      </c>
      <c r="R208" s="23" t="e">
        <f>'[1]Текущие концовки'!M43</f>
        <v>#REF!</v>
      </c>
    </row>
    <row r="209" spans="2:18" hidden="1" x14ac:dyDescent="0.25">
      <c r="B209" s="18" t="s">
        <v>84</v>
      </c>
      <c r="F209" s="21"/>
      <c r="G209" s="21"/>
      <c r="H209" s="21"/>
      <c r="J209" s="22"/>
      <c r="N209" s="21"/>
      <c r="R209" s="23"/>
    </row>
    <row r="210" spans="2:18" hidden="1" x14ac:dyDescent="0.25">
      <c r="B210" s="18" t="s">
        <v>102</v>
      </c>
      <c r="F210" s="21" t="e">
        <f>'[1]Текущие концовки'!F45</f>
        <v>#REF!</v>
      </c>
      <c r="G210" s="21"/>
      <c r="H210" s="21"/>
      <c r="J210" s="22"/>
      <c r="N210" s="21"/>
      <c r="R210" s="23"/>
    </row>
    <row r="211" spans="2:18" hidden="1" x14ac:dyDescent="0.25">
      <c r="B211" s="18" t="s">
        <v>88</v>
      </c>
      <c r="F211" s="21">
        <f>'[1]Текущие концовки'!F46</f>
        <v>0</v>
      </c>
      <c r="G211" s="21"/>
      <c r="H211" s="21"/>
      <c r="J211" s="22"/>
      <c r="N211" s="21"/>
      <c r="R211" s="23"/>
    </row>
    <row r="212" spans="2:18" hidden="1" x14ac:dyDescent="0.25">
      <c r="B212" s="18" t="s">
        <v>98</v>
      </c>
      <c r="F212" s="21">
        <f>'[1]Текущие концовки'!F47</f>
        <v>0</v>
      </c>
      <c r="G212" s="21"/>
      <c r="H212" s="21"/>
      <c r="J212" s="22"/>
      <c r="N212" s="21"/>
      <c r="R212" s="23"/>
    </row>
    <row r="213" spans="2:18" hidden="1" x14ac:dyDescent="0.25">
      <c r="B213" s="18" t="s">
        <v>99</v>
      </c>
      <c r="F213" s="21">
        <f>'[1]Текущие концовки'!F48</f>
        <v>0</v>
      </c>
      <c r="G213" s="21"/>
      <c r="H213" s="21"/>
      <c r="J213" s="22"/>
      <c r="N213" s="21"/>
      <c r="R213" s="23"/>
    </row>
    <row r="214" spans="2:18" hidden="1" x14ac:dyDescent="0.25">
      <c r="B214" s="18" t="s">
        <v>81</v>
      </c>
      <c r="F214" s="21">
        <f>'[1]Текущие концовки'!F49</f>
        <v>0</v>
      </c>
      <c r="G214" s="21"/>
      <c r="H214" s="21"/>
      <c r="J214" s="22"/>
      <c r="N214" s="21"/>
      <c r="R214" s="23"/>
    </row>
    <row r="215" spans="2:18" hidden="1" x14ac:dyDescent="0.25">
      <c r="B215" s="18" t="s">
        <v>103</v>
      </c>
      <c r="F215" s="21">
        <f>'[1]Текущие концовки'!F50</f>
        <v>0</v>
      </c>
      <c r="G215" s="21"/>
      <c r="H215" s="21"/>
      <c r="J215" s="22"/>
      <c r="N215" s="21"/>
      <c r="R215" s="23"/>
    </row>
    <row r="216" spans="2:18" hidden="1" x14ac:dyDescent="0.25">
      <c r="B216" s="18" t="s">
        <v>104</v>
      </c>
      <c r="F216" s="21">
        <f>'[1]Текущие концовки'!F51</f>
        <v>0</v>
      </c>
      <c r="G216" s="21">
        <f>'[1]Текущие концовки'!G51</f>
        <v>0</v>
      </c>
      <c r="H216" s="21">
        <f>'[1]Текущие концовки'!H51</f>
        <v>0</v>
      </c>
      <c r="J216" s="22">
        <f>'[1]Текущие концовки'!J51</f>
        <v>0</v>
      </c>
      <c r="N216" s="21">
        <f>'[1]Текущие концовки'!L51</f>
        <v>0</v>
      </c>
      <c r="R216" s="23" t="e">
        <f>'[1]Текущие концовки'!M51</f>
        <v>#REF!</v>
      </c>
    </row>
    <row r="217" spans="2:18" hidden="1" x14ac:dyDescent="0.25">
      <c r="B217" s="18" t="s">
        <v>88</v>
      </c>
      <c r="F217" s="21">
        <f>'[1]Текущие концовки'!F52</f>
        <v>0</v>
      </c>
      <c r="G217" s="21"/>
      <c r="H217" s="21"/>
      <c r="J217" s="22"/>
      <c r="N217" s="21"/>
      <c r="R217" s="23"/>
    </row>
    <row r="218" spans="2:18" hidden="1" x14ac:dyDescent="0.25">
      <c r="B218" s="18" t="s">
        <v>98</v>
      </c>
      <c r="F218" s="21">
        <f>'[1]Текущие концовки'!F53</f>
        <v>0</v>
      </c>
      <c r="G218" s="21"/>
      <c r="H218" s="21"/>
      <c r="J218" s="22"/>
      <c r="N218" s="21"/>
      <c r="R218" s="23"/>
    </row>
    <row r="219" spans="2:18" hidden="1" x14ac:dyDescent="0.25">
      <c r="B219" s="18" t="s">
        <v>99</v>
      </c>
      <c r="F219" s="21">
        <f>'[1]Текущие концовки'!F54</f>
        <v>0</v>
      </c>
      <c r="G219" s="21"/>
      <c r="H219" s="21"/>
      <c r="J219" s="22"/>
      <c r="N219" s="21"/>
      <c r="R219" s="23"/>
    </row>
    <row r="220" spans="2:18" hidden="1" x14ac:dyDescent="0.25">
      <c r="B220" s="18" t="s">
        <v>105</v>
      </c>
      <c r="F220" s="21">
        <f>'[1]Текущие концовки'!F55</f>
        <v>0</v>
      </c>
      <c r="G220" s="21"/>
      <c r="H220" s="21"/>
      <c r="J220" s="22"/>
      <c r="N220" s="21"/>
      <c r="R220" s="23"/>
    </row>
    <row r="221" spans="2:18" hidden="1" x14ac:dyDescent="0.25">
      <c r="B221" s="18" t="s">
        <v>106</v>
      </c>
      <c r="F221" s="21">
        <f>'[1]Текущие концовки'!F56</f>
        <v>0</v>
      </c>
      <c r="G221" s="21">
        <f>'[1]Текущие концовки'!G56</f>
        <v>0</v>
      </c>
      <c r="H221" s="21">
        <f>'[1]Текущие концовки'!H56</f>
        <v>0</v>
      </c>
      <c r="J221" s="22">
        <f>'[1]Текущие концовки'!J56</f>
        <v>0</v>
      </c>
      <c r="N221" s="21">
        <f>'[1]Текущие концовки'!L56</f>
        <v>0</v>
      </c>
      <c r="R221" s="23" t="e">
        <f>'[1]Текущие концовки'!M56</f>
        <v>#REF!</v>
      </c>
    </row>
    <row r="222" spans="2:18" hidden="1" x14ac:dyDescent="0.25">
      <c r="B222" s="18" t="s">
        <v>88</v>
      </c>
      <c r="F222" s="21">
        <f>'[1]Текущие концовки'!F57</f>
        <v>0</v>
      </c>
      <c r="G222" s="21"/>
      <c r="H222" s="21"/>
      <c r="J222" s="22"/>
      <c r="N222" s="21"/>
      <c r="R222" s="23"/>
    </row>
    <row r="223" spans="2:18" hidden="1" x14ac:dyDescent="0.25">
      <c r="B223" s="18" t="s">
        <v>98</v>
      </c>
      <c r="F223" s="21">
        <f>'[1]Текущие концовки'!F58</f>
        <v>0</v>
      </c>
      <c r="G223" s="21"/>
      <c r="H223" s="21"/>
      <c r="J223" s="22"/>
      <c r="N223" s="21"/>
      <c r="R223" s="23"/>
    </row>
    <row r="224" spans="2:18" hidden="1" x14ac:dyDescent="0.25">
      <c r="B224" s="18" t="s">
        <v>99</v>
      </c>
      <c r="F224" s="21">
        <f>'[1]Текущие концовки'!F59</f>
        <v>0</v>
      </c>
      <c r="G224" s="21"/>
      <c r="H224" s="21"/>
      <c r="J224" s="22"/>
      <c r="N224" s="21"/>
      <c r="R224" s="23"/>
    </row>
    <row r="225" spans="2:18" ht="21" hidden="1" x14ac:dyDescent="0.25">
      <c r="B225" s="18" t="s">
        <v>107</v>
      </c>
      <c r="F225" s="21">
        <f>'[1]Текущие концовки'!F60</f>
        <v>0</v>
      </c>
      <c r="G225" s="21"/>
      <c r="H225" s="21"/>
      <c r="J225" s="22"/>
      <c r="N225" s="21"/>
      <c r="R225" s="23"/>
    </row>
    <row r="226" spans="2:18" hidden="1" x14ac:dyDescent="0.25">
      <c r="B226" s="18" t="s">
        <v>108</v>
      </c>
      <c r="F226" s="21">
        <f>'[1]Текущие концовки'!F61</f>
        <v>0</v>
      </c>
      <c r="G226" s="21">
        <f>'[1]Текущие концовки'!G61</f>
        <v>0</v>
      </c>
      <c r="H226" s="21">
        <f>'[1]Текущие концовки'!H61</f>
        <v>0</v>
      </c>
      <c r="J226" s="22">
        <f>'[1]Текущие концовки'!J61</f>
        <v>0</v>
      </c>
      <c r="N226" s="21">
        <f>'[1]Текущие концовки'!L61</f>
        <v>0</v>
      </c>
      <c r="R226" s="23" t="e">
        <f>'[1]Текущие концовки'!M61</f>
        <v>#REF!</v>
      </c>
    </row>
    <row r="227" spans="2:18" hidden="1" x14ac:dyDescent="0.25">
      <c r="B227" s="18" t="s">
        <v>84</v>
      </c>
      <c r="F227" s="21"/>
      <c r="G227" s="21"/>
      <c r="H227" s="21"/>
      <c r="J227" s="22"/>
      <c r="N227" s="21"/>
      <c r="R227" s="23"/>
    </row>
    <row r="228" spans="2:18" hidden="1" x14ac:dyDescent="0.25">
      <c r="B228" s="18" t="s">
        <v>109</v>
      </c>
      <c r="F228" s="21">
        <f>'[1]Текущие концовки'!F63</f>
        <v>0</v>
      </c>
      <c r="G228" s="21"/>
      <c r="H228" s="21"/>
      <c r="J228" s="22"/>
      <c r="N228" s="21"/>
      <c r="R228" s="23"/>
    </row>
    <row r="229" spans="2:18" hidden="1" x14ac:dyDescent="0.25">
      <c r="B229" s="18" t="s">
        <v>88</v>
      </c>
      <c r="F229" s="21">
        <f>'[1]Текущие концовки'!F64</f>
        <v>0</v>
      </c>
      <c r="G229" s="21"/>
      <c r="H229" s="21"/>
      <c r="J229" s="22"/>
      <c r="N229" s="21"/>
      <c r="R229" s="23"/>
    </row>
    <row r="230" spans="2:18" hidden="1" x14ac:dyDescent="0.25">
      <c r="B230" s="18" t="s">
        <v>110</v>
      </c>
      <c r="F230" s="21">
        <f>'[1]Текущие концовки'!F65</f>
        <v>0</v>
      </c>
      <c r="G230" s="21"/>
      <c r="H230" s="21"/>
      <c r="J230" s="22"/>
      <c r="N230" s="21"/>
      <c r="R230" s="23"/>
    </row>
    <row r="231" spans="2:18" hidden="1" x14ac:dyDescent="0.25">
      <c r="B231" s="18" t="s">
        <v>99</v>
      </c>
      <c r="F231" s="21">
        <f>'[1]Текущие концовки'!F66</f>
        <v>0</v>
      </c>
      <c r="G231" s="21"/>
      <c r="H231" s="21"/>
      <c r="J231" s="22"/>
      <c r="N231" s="21"/>
      <c r="R231" s="23"/>
    </row>
    <row r="232" spans="2:18" hidden="1" x14ac:dyDescent="0.25">
      <c r="B232" s="18" t="s">
        <v>111</v>
      </c>
      <c r="F232" s="21">
        <f>'[1]Текущие концовки'!F67</f>
        <v>0</v>
      </c>
      <c r="G232" s="21"/>
      <c r="H232" s="21"/>
      <c r="J232" s="22"/>
      <c r="N232" s="21"/>
      <c r="R232" s="23"/>
    </row>
    <row r="233" spans="2:18" hidden="1" x14ac:dyDescent="0.25">
      <c r="B233" s="18" t="s">
        <v>112</v>
      </c>
      <c r="F233" s="21">
        <f>'[1]Текущие концовки'!F68</f>
        <v>0</v>
      </c>
      <c r="G233" s="21">
        <f>'[1]Текущие концовки'!G68</f>
        <v>0</v>
      </c>
      <c r="H233" s="21">
        <f>'[1]Текущие концовки'!H68</f>
        <v>0</v>
      </c>
      <c r="J233" s="22">
        <f>'[1]Текущие концовки'!J68</f>
        <v>0</v>
      </c>
      <c r="N233" s="21">
        <f>'[1]Текущие концовки'!L68</f>
        <v>0</v>
      </c>
      <c r="R233" s="23" t="e">
        <f>'[1]Текущие концовки'!M68</f>
        <v>#REF!</v>
      </c>
    </row>
    <row r="234" spans="2:18" hidden="1" x14ac:dyDescent="0.25">
      <c r="B234" s="18" t="s">
        <v>110</v>
      </c>
      <c r="F234" s="21">
        <f>'[1]Текущие концовки'!F69</f>
        <v>0</v>
      </c>
      <c r="G234" s="21"/>
      <c r="H234" s="21"/>
      <c r="J234" s="22"/>
      <c r="N234" s="21"/>
      <c r="R234" s="23"/>
    </row>
    <row r="235" spans="2:18" hidden="1" x14ac:dyDescent="0.25">
      <c r="B235" s="18" t="s">
        <v>99</v>
      </c>
      <c r="F235" s="21">
        <f>'[1]Текущие концовки'!F70</f>
        <v>0</v>
      </c>
      <c r="G235" s="21"/>
      <c r="H235" s="21"/>
      <c r="J235" s="22"/>
      <c r="N235" s="21"/>
      <c r="R235" s="23"/>
    </row>
    <row r="236" spans="2:18" ht="21" hidden="1" x14ac:dyDescent="0.25">
      <c r="B236" s="18" t="s">
        <v>113</v>
      </c>
      <c r="F236" s="21">
        <f>'[1]Текущие концовки'!F71</f>
        <v>0</v>
      </c>
      <c r="G236" s="21"/>
      <c r="H236" s="21"/>
      <c r="J236" s="22"/>
      <c r="N236" s="21"/>
      <c r="R236" s="23"/>
    </row>
    <row r="237" spans="2:18" hidden="1" x14ac:dyDescent="0.25">
      <c r="B237" s="18" t="s">
        <v>114</v>
      </c>
      <c r="F237" s="21">
        <f>'[1]Текущие концовки'!F72</f>
        <v>0</v>
      </c>
      <c r="G237" s="21">
        <f>'[1]Текущие концовки'!G72</f>
        <v>0</v>
      </c>
      <c r="H237" s="21">
        <f>'[1]Текущие концовки'!H72</f>
        <v>0</v>
      </c>
      <c r="J237" s="22">
        <f>'[1]Текущие концовки'!J72</f>
        <v>0</v>
      </c>
      <c r="N237" s="21">
        <f>'[1]Текущие концовки'!L72</f>
        <v>0</v>
      </c>
      <c r="R237" s="23" t="e">
        <f>'[1]Текущие концовки'!M72</f>
        <v>#REF!</v>
      </c>
    </row>
    <row r="238" spans="2:18" hidden="1" x14ac:dyDescent="0.25">
      <c r="B238" s="18" t="s">
        <v>88</v>
      </c>
      <c r="F238" s="21">
        <f>'[1]Текущие концовки'!F73</f>
        <v>0</v>
      </c>
      <c r="G238" s="21"/>
      <c r="H238" s="21"/>
      <c r="J238" s="22"/>
      <c r="N238" s="21"/>
      <c r="R238" s="23"/>
    </row>
    <row r="239" spans="2:18" hidden="1" x14ac:dyDescent="0.25">
      <c r="B239" s="18" t="s">
        <v>110</v>
      </c>
      <c r="F239" s="21">
        <f>'[1]Текущие концовки'!F74</f>
        <v>0</v>
      </c>
      <c r="G239" s="21"/>
      <c r="H239" s="21"/>
      <c r="J239" s="22"/>
      <c r="N239" s="21"/>
      <c r="R239" s="23"/>
    </row>
    <row r="240" spans="2:18" hidden="1" x14ac:dyDescent="0.25">
      <c r="B240" s="18" t="s">
        <v>99</v>
      </c>
      <c r="F240" s="21">
        <f>'[1]Текущие концовки'!F75</f>
        <v>0</v>
      </c>
      <c r="G240" s="21"/>
      <c r="H240" s="21"/>
      <c r="J240" s="22"/>
      <c r="N240" s="21"/>
      <c r="R240" s="23"/>
    </row>
    <row r="241" spans="2:18" ht="21" hidden="1" x14ac:dyDescent="0.25">
      <c r="B241" s="18" t="s">
        <v>115</v>
      </c>
      <c r="F241" s="21">
        <f>'[1]Текущие концовки'!F76</f>
        <v>0</v>
      </c>
      <c r="G241" s="21"/>
      <c r="H241" s="21"/>
      <c r="J241" s="22"/>
      <c r="N241" s="21"/>
      <c r="R241" s="23"/>
    </row>
    <row r="242" spans="2:18" ht="21" hidden="1" x14ac:dyDescent="0.25">
      <c r="B242" s="18" t="s">
        <v>116</v>
      </c>
      <c r="F242" s="21">
        <f>'[1]Текущие концовки'!F77</f>
        <v>0</v>
      </c>
      <c r="G242" s="21">
        <f>'[1]Текущие концовки'!G77</f>
        <v>0</v>
      </c>
      <c r="H242" s="21">
        <f>'[1]Текущие концовки'!H77</f>
        <v>0</v>
      </c>
      <c r="J242" s="22">
        <f>'[1]Текущие концовки'!J77</f>
        <v>0</v>
      </c>
      <c r="N242" s="21">
        <f>'[1]Текущие концовки'!L77</f>
        <v>0</v>
      </c>
      <c r="R242" s="23" t="e">
        <f>'[1]Текущие концовки'!M77</f>
        <v>#REF!</v>
      </c>
    </row>
    <row r="243" spans="2:18" hidden="1" x14ac:dyDescent="0.25">
      <c r="B243" s="18" t="s">
        <v>88</v>
      </c>
      <c r="F243" s="21">
        <f>'[1]Текущие концовки'!F78</f>
        <v>0</v>
      </c>
      <c r="G243" s="21"/>
      <c r="H243" s="21"/>
      <c r="J243" s="22"/>
      <c r="N243" s="21"/>
      <c r="R243" s="23"/>
    </row>
    <row r="244" spans="2:18" x14ac:dyDescent="0.25">
      <c r="B244" s="18" t="s">
        <v>117</v>
      </c>
      <c r="C244" s="24"/>
      <c r="F244" s="21">
        <f>'[1]Текущие концовки'!F79</f>
        <v>14738565.720000001</v>
      </c>
      <c r="G244" s="21">
        <f>'[1]Текущие концовки'!G79</f>
        <v>0</v>
      </c>
      <c r="H244" s="21">
        <f>'[1]Текущие концовки'!H79</f>
        <v>0</v>
      </c>
      <c r="J244" s="22">
        <f>'[1]Текущие концовки'!J79</f>
        <v>0</v>
      </c>
      <c r="N244" s="21">
        <f>'[1]Текущие концовки'!L79</f>
        <v>0</v>
      </c>
      <c r="R244" s="23" t="e">
        <f>'[1]Текущие концовки'!M79</f>
        <v>#REF!</v>
      </c>
    </row>
    <row r="245" spans="2:18" ht="21" hidden="1" x14ac:dyDescent="0.25">
      <c r="B245" s="18" t="s">
        <v>118</v>
      </c>
      <c r="F245" s="21">
        <f>'[1]Текущие концовки'!F80</f>
        <v>0</v>
      </c>
      <c r="G245" s="21"/>
      <c r="H245" s="21"/>
      <c r="J245" s="22"/>
      <c r="N245" s="21"/>
      <c r="R245" s="23"/>
    </row>
    <row r="246" spans="2:18" x14ac:dyDescent="0.25">
      <c r="B246" s="18" t="s">
        <v>119</v>
      </c>
      <c r="C246" s="24"/>
      <c r="F246" s="21">
        <f>'[1]Текущие концовки'!F81</f>
        <v>3898461.74</v>
      </c>
      <c r="G246" s="21"/>
      <c r="H246" s="21"/>
      <c r="J246" s="22"/>
      <c r="N246" s="21"/>
      <c r="R246" s="23"/>
    </row>
    <row r="247" spans="2:18" x14ac:dyDescent="0.25">
      <c r="B247" s="18" t="s">
        <v>120</v>
      </c>
      <c r="C247" s="24"/>
      <c r="F247" s="21">
        <f>'[1]Текущие концовки'!F82</f>
        <v>2381315.58</v>
      </c>
      <c r="G247" s="21"/>
      <c r="H247" s="21"/>
      <c r="J247" s="22"/>
      <c r="N247" s="21"/>
      <c r="R247" s="23"/>
    </row>
    <row r="248" spans="2:18" ht="21" hidden="1" x14ac:dyDescent="0.25">
      <c r="B248" s="18" t="s">
        <v>121</v>
      </c>
      <c r="F248" s="21">
        <f>'[1]Текущие концовки'!F83</f>
        <v>0</v>
      </c>
      <c r="G248" s="21"/>
      <c r="H248" s="21"/>
      <c r="J248" s="22"/>
      <c r="N248" s="21">
        <f>'[1]Текущие концовки'!L83</f>
        <v>0</v>
      </c>
      <c r="R248" s="23"/>
    </row>
    <row r="249" spans="2:18" ht="21" x14ac:dyDescent="0.25">
      <c r="B249" s="18" t="s">
        <v>122</v>
      </c>
      <c r="C249" s="24"/>
      <c r="F249" s="21">
        <f>'[1]Текущие концовки'!F84</f>
        <v>24797.46</v>
      </c>
      <c r="G249" s="21"/>
      <c r="H249" s="21"/>
      <c r="J249" s="22"/>
      <c r="N249" s="21">
        <f>'[1]Текущие концовки'!L84</f>
        <v>24797.46</v>
      </c>
      <c r="R249" s="23"/>
    </row>
    <row r="250" spans="2:18" hidden="1" x14ac:dyDescent="0.25">
      <c r="B250" s="18" t="s">
        <v>123</v>
      </c>
      <c r="C250" s="24"/>
      <c r="F250" s="21">
        <f>'[1]Текущие концовки'!F85</f>
        <v>2966967.6</v>
      </c>
      <c r="G250" s="21"/>
      <c r="H250" s="21"/>
      <c r="J250" s="22"/>
      <c r="N250" s="21"/>
      <c r="R250" s="23"/>
    </row>
    <row r="251" spans="2:18" hidden="1" x14ac:dyDescent="0.25">
      <c r="B251" s="18" t="s">
        <v>124</v>
      </c>
      <c r="C251" s="24"/>
      <c r="F251" s="21">
        <f>'[1]Текущие концовки'!F86</f>
        <v>786940.7</v>
      </c>
      <c r="G251" s="21"/>
      <c r="H251" s="21"/>
      <c r="J251" s="22"/>
      <c r="N251" s="21"/>
      <c r="R251" s="23"/>
    </row>
    <row r="252" spans="2:18" hidden="1" x14ac:dyDescent="0.25">
      <c r="B252" s="18" t="s">
        <v>125</v>
      </c>
      <c r="C252" s="24"/>
      <c r="F252" s="21">
        <f>'[1]Текущие концовки'!F87</f>
        <v>3753908.3</v>
      </c>
      <c r="G252" s="21"/>
      <c r="H252" s="21"/>
      <c r="J252" s="22"/>
      <c r="N252" s="21"/>
      <c r="R252" s="23"/>
    </row>
    <row r="253" spans="2:18" hidden="1" x14ac:dyDescent="0.25">
      <c r="B253" s="18" t="s">
        <v>126</v>
      </c>
      <c r="C253" s="24"/>
      <c r="F253" s="21"/>
      <c r="G253" s="21"/>
      <c r="H253" s="21"/>
      <c r="J253" s="22">
        <f>'[1]Текущие концовки'!J88</f>
        <v>13065.15</v>
      </c>
      <c r="N253" s="21"/>
      <c r="R253" s="23"/>
    </row>
    <row r="254" spans="2:18" hidden="1" x14ac:dyDescent="0.25">
      <c r="B254" s="18" t="s">
        <v>127</v>
      </c>
      <c r="C254" s="24"/>
      <c r="F254" s="21"/>
      <c r="G254" s="21"/>
      <c r="H254" s="21"/>
      <c r="J254" s="22">
        <f>'[1]Текущие концовки'!J89</f>
        <v>2674.1640000000002</v>
      </c>
      <c r="N254" s="21"/>
      <c r="R254" s="23"/>
    </row>
    <row r="255" spans="2:18" hidden="1" x14ac:dyDescent="0.25">
      <c r="B255" s="18" t="s">
        <v>128</v>
      </c>
      <c r="C255" s="24"/>
      <c r="F255" s="21"/>
      <c r="G255" s="21"/>
      <c r="H255" s="21"/>
      <c r="J255" s="22">
        <f>'[1]Текущие концовки'!J90</f>
        <v>15739.314</v>
      </c>
      <c r="N255" s="21"/>
      <c r="R255" s="23"/>
    </row>
    <row r="257" spans="1:14" hidden="1" x14ac:dyDescent="0.25">
      <c r="B257" s="54" t="s">
        <v>129</v>
      </c>
      <c r="C257" s="54"/>
      <c r="D257" s="54"/>
      <c r="E257" s="54"/>
      <c r="F257" s="54"/>
      <c r="G257" s="54"/>
      <c r="H257" s="54"/>
      <c r="I257" s="54"/>
      <c r="J257" s="54"/>
    </row>
    <row r="258" spans="1:14" hidden="1" x14ac:dyDescent="0.25">
      <c r="B258" s="54"/>
      <c r="C258" s="54"/>
      <c r="D258" s="54"/>
      <c r="E258" s="54"/>
      <c r="F258" s="54"/>
      <c r="G258" s="54"/>
      <c r="H258" s="54"/>
      <c r="I258" s="54"/>
      <c r="J258" s="54"/>
    </row>
    <row r="259" spans="1:14" hidden="1" x14ac:dyDescent="0.25">
      <c r="A259" s="51" t="s">
        <v>130</v>
      </c>
      <c r="B259" s="53" t="s">
        <v>131</v>
      </c>
      <c r="C259" s="52">
        <v>4</v>
      </c>
      <c r="D259" s="10">
        <f>'[1]Текущие цены за единицу'!B20</f>
        <v>1652353.38</v>
      </c>
      <c r="E259" s="10">
        <f>'[1]Текущие цены за единицу'!D20</f>
        <v>0</v>
      </c>
      <c r="F259" s="50">
        <f>'[1]Текущие цены с учетом расхода'!B20</f>
        <v>6609413.5199999996</v>
      </c>
      <c r="G259" s="50">
        <f>'[1]Текущие цены с учетом расхода'!C20</f>
        <v>6609413.5199999996</v>
      </c>
      <c r="H259" s="10">
        <f>'[1]Текущие цены с учетом расхода'!D20</f>
        <v>0</v>
      </c>
      <c r="I259" s="11">
        <v>4843.8</v>
      </c>
      <c r="J259" s="11">
        <f>'[1]Текущие цены с учетом расхода'!I20</f>
        <v>19375.2</v>
      </c>
      <c r="K259" s="2" t="s">
        <v>32</v>
      </c>
      <c r="L259" s="2" t="s">
        <v>33</v>
      </c>
      <c r="N259" s="50">
        <f>'[1]Текущие цены с учетом расхода'!F20</f>
        <v>0</v>
      </c>
    </row>
    <row r="260" spans="1:14" ht="54.95" hidden="1" customHeight="1" x14ac:dyDescent="0.25">
      <c r="A260" s="52"/>
      <c r="B260" s="53"/>
      <c r="C260" s="52"/>
      <c r="D260" s="12">
        <f>'[1]Текущие цены за единицу'!C20</f>
        <v>1652353.38</v>
      </c>
      <c r="E260" s="12">
        <f>'[1]Текущие цены за единицу'!E20</f>
        <v>0</v>
      </c>
      <c r="F260" s="50"/>
      <c r="G260" s="50"/>
      <c r="H260" s="12">
        <f>'[1]Текущие цены с учетом расхода'!E20</f>
        <v>0</v>
      </c>
      <c r="J260" s="2">
        <f>'[1]Текущие цены с учетом расхода'!K20</f>
        <v>0</v>
      </c>
      <c r="K260" s="2" t="s">
        <v>34</v>
      </c>
      <c r="L260" s="2" t="s">
        <v>35</v>
      </c>
      <c r="N260" s="50"/>
    </row>
    <row r="261" spans="1:14" hidden="1" x14ac:dyDescent="0.25">
      <c r="B261" s="14" t="s">
        <v>37</v>
      </c>
      <c r="F261" s="2">
        <v>6609413.54</v>
      </c>
    </row>
    <row r="262" spans="1:14" hidden="1" x14ac:dyDescent="0.25">
      <c r="B262" s="14" t="s">
        <v>38</v>
      </c>
    </row>
    <row r="263" spans="1:14" hidden="1" x14ac:dyDescent="0.25">
      <c r="B263" s="14" t="s">
        <v>39</v>
      </c>
    </row>
    <row r="264" spans="1:14" hidden="1" x14ac:dyDescent="0.25">
      <c r="B264" s="14" t="s">
        <v>40</v>
      </c>
    </row>
    <row r="265" spans="1:14" ht="21" hidden="1" x14ac:dyDescent="0.25">
      <c r="B265" s="14" t="s">
        <v>41</v>
      </c>
    </row>
    <row r="266" spans="1:14" ht="45" hidden="1" x14ac:dyDescent="0.25">
      <c r="B266" s="14" t="s">
        <v>42</v>
      </c>
      <c r="C266" s="15"/>
      <c r="K266" s="2" t="s">
        <v>43</v>
      </c>
    </row>
    <row r="267" spans="1:14" hidden="1" x14ac:dyDescent="0.25">
      <c r="B267" s="14" t="s">
        <v>44</v>
      </c>
    </row>
    <row r="268" spans="1:14" ht="21" hidden="1" x14ac:dyDescent="0.25">
      <c r="B268" s="14" t="s">
        <v>45</v>
      </c>
    </row>
    <row r="269" spans="1:14" hidden="1" x14ac:dyDescent="0.25">
      <c r="B269" s="14" t="s">
        <v>46</v>
      </c>
    </row>
    <row r="270" spans="1:14" hidden="1" x14ac:dyDescent="0.25">
      <c r="B270" s="14" t="s">
        <v>47</v>
      </c>
      <c r="C270" s="2">
        <v>68</v>
      </c>
      <c r="F270" s="12">
        <f>IF('[1]Текущие цены с учетом расхода'!N20&gt;0,'[1]Текущие цены с учетом расхода'!N20,IF('[1]Текущие цены с учетом расхода'!N20&lt;0,'[1]Текущие цены с учетом расхода'!N20,""))</f>
        <v>4494401.1900000004</v>
      </c>
      <c r="L270" s="16" t="s">
        <v>48</v>
      </c>
    </row>
    <row r="271" spans="1:14" ht="30" hidden="1" x14ac:dyDescent="0.25">
      <c r="B271" s="14" t="s">
        <v>49</v>
      </c>
      <c r="C271" s="2">
        <v>68</v>
      </c>
      <c r="F271" s="12">
        <f>IF('[1]Текущие цены с учетом расхода'!P20&gt;0,'[1]Текущие цены с учетом расхода'!P20,IF('[1]Текущие цены с учетом расхода'!P20&lt;0,'[1]Текущие цены с учетом расхода'!P20,""))</f>
        <v>4494401.1900000004</v>
      </c>
      <c r="L271" s="16" t="s">
        <v>50</v>
      </c>
    </row>
    <row r="272" spans="1:14" ht="30" hidden="1" x14ac:dyDescent="0.25">
      <c r="B272" s="14" t="s">
        <v>51</v>
      </c>
      <c r="F272" s="12" t="str">
        <f>IF('[1]Текущие цены с учетом расхода'!Q20&gt;0,'[1]Текущие цены с учетом расхода'!Q20,IF('[1]Текущие цены с учетом расхода'!Q20&lt;0,'[1]Текущие цены с учетом расхода'!Q20,""))</f>
        <v/>
      </c>
      <c r="L272" s="16" t="s">
        <v>52</v>
      </c>
    </row>
    <row r="273" spans="1:18" hidden="1" x14ac:dyDescent="0.25">
      <c r="B273" s="14" t="s">
        <v>53</v>
      </c>
      <c r="C273" s="2">
        <v>40</v>
      </c>
      <c r="F273" s="12">
        <f>IF('[1]Текущие цены с учетом расхода'!O20&gt;0,'[1]Текущие цены с учетом расхода'!O20,IF('[1]Текущие цены с учетом расхода'!O20&lt;0,'[1]Текущие цены с учетом расхода'!O20,""))</f>
        <v>2643765.41</v>
      </c>
      <c r="L273" s="16" t="s">
        <v>54</v>
      </c>
    </row>
    <row r="274" spans="1:18" hidden="1" x14ac:dyDescent="0.25">
      <c r="B274" s="14" t="s">
        <v>55</v>
      </c>
      <c r="C274" s="2">
        <v>40</v>
      </c>
      <c r="F274" s="12">
        <f>IF('[1]Текущие цены с учетом расхода'!R20&gt;0,'[1]Текущие цены с учетом расхода'!R20,IF('[1]Текущие цены с учетом расхода'!R20&lt;0,'[1]Текущие цены с учетом расхода'!R20,""))</f>
        <v>2643765.41</v>
      </c>
      <c r="L274" s="16" t="s">
        <v>56</v>
      </c>
    </row>
    <row r="275" spans="1:18" ht="30" hidden="1" x14ac:dyDescent="0.25">
      <c r="B275" s="14" t="s">
        <v>57</v>
      </c>
      <c r="F275" s="12" t="str">
        <f>IF('[1]Текущие цены с учетом расхода'!S20&gt;0,'[1]Текущие цены с учетом расхода'!S20,IF('[1]Текущие цены с учетом расхода'!S20&lt;0,'[1]Текущие цены с учетом расхода'!S20,""))</f>
        <v/>
      </c>
      <c r="L275" s="16" t="s">
        <v>58</v>
      </c>
    </row>
    <row r="276" spans="1:18" hidden="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</row>
    <row r="277" spans="1:18" hidden="1" x14ac:dyDescent="0.25">
      <c r="B277" s="18" t="s">
        <v>132</v>
      </c>
      <c r="C277" s="24"/>
      <c r="F277" s="21">
        <f>'[1]Текущие концовки'!F95</f>
        <v>6609413.5199999996</v>
      </c>
      <c r="G277" s="21">
        <f>'[1]Текущие концовки'!G95</f>
        <v>6609413.5199999996</v>
      </c>
      <c r="H277" s="21">
        <f>'[1]Текущие концовки'!H95</f>
        <v>0</v>
      </c>
      <c r="J277" s="22">
        <f>'[1]Текущие концовки'!J95</f>
        <v>19375.2</v>
      </c>
      <c r="N277" s="21">
        <f>'[1]Текущие концовки'!L95</f>
        <v>0</v>
      </c>
      <c r="R277" s="23" t="e">
        <f>'[1]Текущие концовки'!M95</f>
        <v>#REF!</v>
      </c>
    </row>
    <row r="278" spans="1:18" hidden="1" x14ac:dyDescent="0.25">
      <c r="B278" s="18" t="s">
        <v>73</v>
      </c>
      <c r="F278" s="21">
        <f>'[1]Текущие концовки'!F96</f>
        <v>0</v>
      </c>
      <c r="G278" s="21">
        <f>'[1]Текущие концовки'!G96</f>
        <v>0</v>
      </c>
      <c r="H278" s="21">
        <f>'[1]Текущие концовки'!H96</f>
        <v>0</v>
      </c>
      <c r="J278" s="22">
        <f>'[1]Текущие концовки'!J96</f>
        <v>0</v>
      </c>
      <c r="N278" s="21">
        <f>'[1]Текущие концовки'!L96</f>
        <v>0</v>
      </c>
      <c r="R278" s="23" t="e">
        <f>'[1]Текущие концовки'!M96</f>
        <v>#REF!</v>
      </c>
    </row>
    <row r="279" spans="1:18" hidden="1" x14ac:dyDescent="0.25">
      <c r="B279" s="18" t="s">
        <v>74</v>
      </c>
      <c r="F279" s="21">
        <f>'[1]Текущие концовки'!F97</f>
        <v>0</v>
      </c>
      <c r="G279" s="21"/>
      <c r="H279" s="21"/>
      <c r="J279" s="22"/>
      <c r="N279" s="21"/>
      <c r="R279" s="23"/>
    </row>
    <row r="280" spans="1:18" hidden="1" x14ac:dyDescent="0.25">
      <c r="B280" s="18" t="s">
        <v>75</v>
      </c>
      <c r="F280" s="21">
        <f>'[1]Текущие концовки'!F98</f>
        <v>0</v>
      </c>
      <c r="G280" s="21"/>
      <c r="H280" s="21"/>
      <c r="J280" s="22"/>
      <c r="N280" s="21"/>
      <c r="R280" s="23"/>
    </row>
    <row r="281" spans="1:18" hidden="1" x14ac:dyDescent="0.25">
      <c r="B281" s="18" t="s">
        <v>76</v>
      </c>
      <c r="F281" s="21">
        <f>'[1]Текущие концовки'!F99</f>
        <v>0</v>
      </c>
      <c r="G281" s="21"/>
      <c r="H281" s="21"/>
      <c r="J281" s="22"/>
      <c r="N281" s="21"/>
      <c r="R281" s="23"/>
    </row>
    <row r="282" spans="1:18" hidden="1" x14ac:dyDescent="0.25">
      <c r="B282" s="18" t="s">
        <v>77</v>
      </c>
      <c r="F282" s="21">
        <f>'[1]Текущие концовки'!F100</f>
        <v>0</v>
      </c>
      <c r="G282" s="21"/>
      <c r="H282" s="21"/>
      <c r="J282" s="22"/>
      <c r="N282" s="21"/>
      <c r="R282" s="23"/>
    </row>
    <row r="283" spans="1:18" hidden="1" x14ac:dyDescent="0.25">
      <c r="B283" s="18" t="s">
        <v>78</v>
      </c>
      <c r="F283" s="21">
        <f>'[1]Текущие концовки'!F101</f>
        <v>0</v>
      </c>
      <c r="G283" s="21"/>
      <c r="H283" s="21"/>
      <c r="J283" s="22"/>
      <c r="N283" s="21"/>
      <c r="R283" s="23"/>
    </row>
    <row r="284" spans="1:18" hidden="1" x14ac:dyDescent="0.25">
      <c r="B284" s="18" t="s">
        <v>79</v>
      </c>
      <c r="F284" s="21">
        <f>'[1]Текущие концовки'!F102</f>
        <v>0</v>
      </c>
      <c r="G284" s="21"/>
      <c r="H284" s="21"/>
      <c r="J284" s="22"/>
      <c r="N284" s="21"/>
      <c r="R284" s="23"/>
    </row>
    <row r="285" spans="1:18" hidden="1" x14ac:dyDescent="0.25">
      <c r="B285" s="18" t="s">
        <v>80</v>
      </c>
      <c r="F285" s="21">
        <f>'[1]Текущие концовки'!F103</f>
        <v>0</v>
      </c>
      <c r="G285" s="21"/>
      <c r="H285" s="21"/>
      <c r="J285" s="22"/>
      <c r="N285" s="21"/>
      <c r="R285" s="23"/>
    </row>
    <row r="286" spans="1:18" hidden="1" x14ac:dyDescent="0.25">
      <c r="B286" s="18" t="s">
        <v>81</v>
      </c>
      <c r="F286" s="21">
        <f>'[1]Текущие концовки'!F104</f>
        <v>0</v>
      </c>
      <c r="G286" s="21"/>
      <c r="H286" s="21"/>
      <c r="J286" s="22"/>
      <c r="N286" s="21"/>
      <c r="R286" s="23"/>
    </row>
    <row r="287" spans="1:18" hidden="1" x14ac:dyDescent="0.25">
      <c r="B287" s="18" t="s">
        <v>82</v>
      </c>
      <c r="F287" s="21">
        <f>'[1]Текущие концовки'!F105</f>
        <v>0</v>
      </c>
      <c r="G287" s="21"/>
      <c r="H287" s="21"/>
      <c r="J287" s="22"/>
      <c r="N287" s="21"/>
      <c r="R287" s="23"/>
    </row>
    <row r="288" spans="1:18" hidden="1" x14ac:dyDescent="0.25">
      <c r="B288" s="18" t="s">
        <v>83</v>
      </c>
      <c r="F288" s="21">
        <f>'[1]Текущие концовки'!F106</f>
        <v>0</v>
      </c>
      <c r="G288" s="21">
        <f>'[1]Текущие концовки'!G106</f>
        <v>0</v>
      </c>
      <c r="H288" s="21">
        <f>'[1]Текущие концовки'!H106</f>
        <v>0</v>
      </c>
      <c r="J288" s="22">
        <f>'[1]Текущие концовки'!J106</f>
        <v>0</v>
      </c>
      <c r="N288" s="21">
        <f>'[1]Текущие концовки'!L106</f>
        <v>0</v>
      </c>
      <c r="R288" s="23" t="e">
        <f>'[1]Текущие концовки'!M106</f>
        <v>#REF!</v>
      </c>
    </row>
    <row r="289" spans="2:18" hidden="1" x14ac:dyDescent="0.25">
      <c r="B289" s="18" t="s">
        <v>84</v>
      </c>
      <c r="F289" s="21"/>
      <c r="G289" s="21"/>
      <c r="H289" s="21"/>
      <c r="J289" s="22"/>
      <c r="N289" s="21"/>
      <c r="R289" s="23"/>
    </row>
    <row r="290" spans="2:18" hidden="1" x14ac:dyDescent="0.25">
      <c r="B290" s="18" t="s">
        <v>85</v>
      </c>
      <c r="F290" s="21"/>
      <c r="G290" s="21">
        <f>'[1]Текущие концовки'!G108</f>
        <v>0</v>
      </c>
      <c r="H290" s="21"/>
      <c r="J290" s="22"/>
      <c r="N290" s="21"/>
      <c r="R290" s="23"/>
    </row>
    <row r="291" spans="2:18" hidden="1" x14ac:dyDescent="0.25">
      <c r="B291" s="18" t="s">
        <v>86</v>
      </c>
      <c r="F291" s="21">
        <f>'[1]Текущие концовки'!F109</f>
        <v>0</v>
      </c>
      <c r="G291" s="21"/>
      <c r="H291" s="21"/>
      <c r="J291" s="22"/>
      <c r="N291" s="21"/>
      <c r="R291" s="23"/>
    </row>
    <row r="292" spans="2:18" hidden="1" x14ac:dyDescent="0.25">
      <c r="B292" s="18" t="s">
        <v>87</v>
      </c>
      <c r="F292" s="21">
        <f>'[1]Текущие концовки'!F110</f>
        <v>0</v>
      </c>
      <c r="G292" s="21"/>
      <c r="H292" s="21"/>
      <c r="J292" s="22"/>
      <c r="N292" s="21"/>
      <c r="R292" s="23"/>
    </row>
    <row r="293" spans="2:18" hidden="1" x14ac:dyDescent="0.25">
      <c r="B293" s="18" t="s">
        <v>88</v>
      </c>
      <c r="F293" s="21">
        <f>'[1]Текущие концовки'!F111</f>
        <v>0</v>
      </c>
      <c r="G293" s="21"/>
      <c r="H293" s="21"/>
      <c r="J293" s="22"/>
      <c r="N293" s="21"/>
      <c r="R293" s="23"/>
    </row>
    <row r="294" spans="2:18" hidden="1" x14ac:dyDescent="0.25">
      <c r="B294" s="18" t="s">
        <v>98</v>
      </c>
      <c r="F294" s="21">
        <f>'[1]Текущие концовки'!F112</f>
        <v>0</v>
      </c>
      <c r="G294" s="21"/>
      <c r="H294" s="21"/>
      <c r="J294" s="22"/>
      <c r="N294" s="21"/>
      <c r="R294" s="23"/>
    </row>
    <row r="295" spans="2:18" hidden="1" x14ac:dyDescent="0.25">
      <c r="B295" s="18" t="s">
        <v>99</v>
      </c>
      <c r="F295" s="21">
        <f>'[1]Текущие концовки'!F113</f>
        <v>0</v>
      </c>
      <c r="G295" s="21"/>
      <c r="H295" s="21"/>
      <c r="J295" s="22"/>
      <c r="N295" s="21"/>
      <c r="R295" s="23"/>
    </row>
    <row r="296" spans="2:18" hidden="1" x14ac:dyDescent="0.25">
      <c r="B296" s="18" t="s">
        <v>81</v>
      </c>
      <c r="F296" s="21">
        <f>'[1]Текущие концовки'!F114</f>
        <v>0</v>
      </c>
      <c r="G296" s="21"/>
      <c r="H296" s="21"/>
      <c r="J296" s="22"/>
      <c r="N296" s="21"/>
      <c r="R296" s="23"/>
    </row>
    <row r="297" spans="2:18" hidden="1" x14ac:dyDescent="0.25">
      <c r="B297" s="18" t="s">
        <v>91</v>
      </c>
      <c r="F297" s="21">
        <f>'[1]Текущие концовки'!F115</f>
        <v>0</v>
      </c>
      <c r="G297" s="21"/>
      <c r="H297" s="21"/>
      <c r="J297" s="22"/>
      <c r="N297" s="21"/>
      <c r="R297" s="23"/>
    </row>
    <row r="298" spans="2:18" hidden="1" x14ac:dyDescent="0.25">
      <c r="B298" s="18" t="s">
        <v>92</v>
      </c>
      <c r="F298" s="21">
        <f>'[1]Текущие концовки'!F116</f>
        <v>0</v>
      </c>
      <c r="G298" s="21">
        <f>'[1]Текущие концовки'!G116</f>
        <v>0</v>
      </c>
      <c r="H298" s="21">
        <f>'[1]Текущие концовки'!H116</f>
        <v>0</v>
      </c>
      <c r="J298" s="22">
        <f>'[1]Текущие концовки'!J116</f>
        <v>0</v>
      </c>
      <c r="N298" s="21">
        <f>'[1]Текущие концовки'!L116</f>
        <v>0</v>
      </c>
      <c r="R298" s="23" t="e">
        <f>'[1]Текущие концовки'!M116</f>
        <v>#REF!</v>
      </c>
    </row>
    <row r="299" spans="2:18" hidden="1" x14ac:dyDescent="0.25">
      <c r="B299" s="18" t="s">
        <v>84</v>
      </c>
      <c r="F299" s="21"/>
      <c r="G299" s="21"/>
      <c r="H299" s="21"/>
      <c r="J299" s="22"/>
      <c r="N299" s="21"/>
      <c r="R299" s="23"/>
    </row>
    <row r="300" spans="2:18" hidden="1" x14ac:dyDescent="0.25">
      <c r="B300" s="18" t="s">
        <v>93</v>
      </c>
      <c r="F300" s="21">
        <f>'[1]Текущие концовки'!F118</f>
        <v>0</v>
      </c>
      <c r="G300" s="21"/>
      <c r="H300" s="21"/>
      <c r="J300" s="22"/>
      <c r="N300" s="21"/>
      <c r="R300" s="23"/>
    </row>
    <row r="301" spans="2:18" hidden="1" x14ac:dyDescent="0.25">
      <c r="B301" s="18" t="s">
        <v>88</v>
      </c>
      <c r="F301" s="21">
        <f>'[1]Текущие концовки'!F119</f>
        <v>0</v>
      </c>
      <c r="G301" s="21"/>
      <c r="H301" s="21"/>
      <c r="J301" s="22"/>
      <c r="N301" s="21"/>
      <c r="R301" s="23"/>
    </row>
    <row r="302" spans="2:18" hidden="1" x14ac:dyDescent="0.25">
      <c r="B302" s="18" t="s">
        <v>98</v>
      </c>
      <c r="F302" s="21">
        <f>'[1]Текущие концовки'!F120</f>
        <v>0</v>
      </c>
      <c r="G302" s="21"/>
      <c r="H302" s="21"/>
      <c r="J302" s="22"/>
      <c r="N302" s="21"/>
      <c r="R302" s="23"/>
    </row>
    <row r="303" spans="2:18" hidden="1" x14ac:dyDescent="0.25">
      <c r="B303" s="18" t="s">
        <v>99</v>
      </c>
      <c r="F303" s="21">
        <f>'[1]Текущие концовки'!F121</f>
        <v>0</v>
      </c>
      <c r="G303" s="21"/>
      <c r="H303" s="21"/>
      <c r="J303" s="22"/>
      <c r="N303" s="21"/>
      <c r="R303" s="23"/>
    </row>
    <row r="304" spans="2:18" ht="21" hidden="1" x14ac:dyDescent="0.25">
      <c r="B304" s="18" t="s">
        <v>96</v>
      </c>
      <c r="F304" s="21">
        <f>'[1]Текущие концовки'!F122</f>
        <v>0</v>
      </c>
      <c r="G304" s="21"/>
      <c r="H304" s="21"/>
      <c r="J304" s="22"/>
      <c r="N304" s="21"/>
      <c r="R304" s="23"/>
    </row>
    <row r="305" spans="2:18" hidden="1" x14ac:dyDescent="0.25">
      <c r="B305" s="18" t="s">
        <v>97</v>
      </c>
      <c r="F305" s="21">
        <f>'[1]Текущие концовки'!F123</f>
        <v>0</v>
      </c>
      <c r="G305" s="21">
        <f>'[1]Текущие концовки'!G123</f>
        <v>0</v>
      </c>
      <c r="H305" s="21">
        <f>'[1]Текущие концовки'!H123</f>
        <v>0</v>
      </c>
      <c r="J305" s="22">
        <f>'[1]Текущие концовки'!J123</f>
        <v>0</v>
      </c>
      <c r="N305" s="21">
        <f>'[1]Текущие концовки'!L123</f>
        <v>0</v>
      </c>
      <c r="R305" s="23" t="e">
        <f>'[1]Текущие концовки'!M123</f>
        <v>#REF!</v>
      </c>
    </row>
    <row r="306" spans="2:18" hidden="1" x14ac:dyDescent="0.25">
      <c r="B306" s="18" t="s">
        <v>88</v>
      </c>
      <c r="F306" s="21">
        <f>'[1]Текущие концовки'!F124</f>
        <v>0</v>
      </c>
      <c r="G306" s="21"/>
      <c r="H306" s="21"/>
      <c r="J306" s="22"/>
      <c r="N306" s="21"/>
      <c r="R306" s="23"/>
    </row>
    <row r="307" spans="2:18" hidden="1" x14ac:dyDescent="0.25">
      <c r="B307" s="18" t="s">
        <v>98</v>
      </c>
      <c r="F307" s="21">
        <f>'[1]Текущие концовки'!F125</f>
        <v>0</v>
      </c>
      <c r="G307" s="21"/>
      <c r="H307" s="21"/>
      <c r="J307" s="22"/>
      <c r="N307" s="21"/>
      <c r="R307" s="23"/>
    </row>
    <row r="308" spans="2:18" hidden="1" x14ac:dyDescent="0.25">
      <c r="B308" s="18" t="s">
        <v>99</v>
      </c>
      <c r="F308" s="21">
        <f>'[1]Текущие концовки'!F126</f>
        <v>0</v>
      </c>
      <c r="G308" s="21"/>
      <c r="H308" s="21"/>
      <c r="J308" s="22"/>
      <c r="N308" s="21"/>
      <c r="R308" s="23"/>
    </row>
    <row r="309" spans="2:18" ht="21" hidden="1" x14ac:dyDescent="0.25">
      <c r="B309" s="18" t="s">
        <v>100</v>
      </c>
      <c r="F309" s="21">
        <f>'[1]Текущие концовки'!F127</f>
        <v>0</v>
      </c>
      <c r="G309" s="21"/>
      <c r="H309" s="21"/>
      <c r="J309" s="22"/>
      <c r="N309" s="21"/>
      <c r="R309" s="23"/>
    </row>
    <row r="310" spans="2:18" hidden="1" x14ac:dyDescent="0.25">
      <c r="B310" s="18" t="s">
        <v>101</v>
      </c>
      <c r="F310" s="21">
        <f>'[1]Текущие концовки'!F128</f>
        <v>0</v>
      </c>
      <c r="G310" s="21">
        <f>'[1]Текущие концовки'!G128</f>
        <v>0</v>
      </c>
      <c r="H310" s="21">
        <f>'[1]Текущие концовки'!H128</f>
        <v>0</v>
      </c>
      <c r="J310" s="22">
        <f>'[1]Текущие концовки'!J128</f>
        <v>0</v>
      </c>
      <c r="N310" s="21">
        <f>'[1]Текущие концовки'!L128</f>
        <v>0</v>
      </c>
      <c r="R310" s="23" t="e">
        <f>'[1]Текущие концовки'!M128</f>
        <v>#REF!</v>
      </c>
    </row>
    <row r="311" spans="2:18" hidden="1" x14ac:dyDescent="0.25">
      <c r="B311" s="18" t="s">
        <v>84</v>
      </c>
      <c r="F311" s="21"/>
      <c r="G311" s="21"/>
      <c r="H311" s="21"/>
      <c r="J311" s="22"/>
      <c r="N311" s="21"/>
      <c r="R311" s="23"/>
    </row>
    <row r="312" spans="2:18" hidden="1" x14ac:dyDescent="0.25">
      <c r="B312" s="18" t="s">
        <v>102</v>
      </c>
      <c r="F312" s="21" t="e">
        <f>'[1]Текущие концовки'!F130</f>
        <v>#REF!</v>
      </c>
      <c r="G312" s="21"/>
      <c r="H312" s="21"/>
      <c r="J312" s="22"/>
      <c r="N312" s="21"/>
      <c r="R312" s="23"/>
    </row>
    <row r="313" spans="2:18" hidden="1" x14ac:dyDescent="0.25">
      <c r="B313" s="18" t="s">
        <v>88</v>
      </c>
      <c r="F313" s="21">
        <f>'[1]Текущие концовки'!F131</f>
        <v>0</v>
      </c>
      <c r="G313" s="21"/>
      <c r="H313" s="21"/>
      <c r="J313" s="22"/>
      <c r="N313" s="21"/>
      <c r="R313" s="23"/>
    </row>
    <row r="314" spans="2:18" hidden="1" x14ac:dyDescent="0.25">
      <c r="B314" s="18" t="s">
        <v>98</v>
      </c>
      <c r="F314" s="21">
        <f>'[1]Текущие концовки'!F132</f>
        <v>0</v>
      </c>
      <c r="G314" s="21"/>
      <c r="H314" s="21"/>
      <c r="J314" s="22"/>
      <c r="N314" s="21"/>
      <c r="R314" s="23"/>
    </row>
    <row r="315" spans="2:18" hidden="1" x14ac:dyDescent="0.25">
      <c r="B315" s="18" t="s">
        <v>99</v>
      </c>
      <c r="F315" s="21">
        <f>'[1]Текущие концовки'!F133</f>
        <v>0</v>
      </c>
      <c r="G315" s="21"/>
      <c r="H315" s="21"/>
      <c r="J315" s="22"/>
      <c r="N315" s="21"/>
      <c r="R315" s="23"/>
    </row>
    <row r="316" spans="2:18" hidden="1" x14ac:dyDescent="0.25">
      <c r="B316" s="18" t="s">
        <v>81</v>
      </c>
      <c r="F316" s="21">
        <f>'[1]Текущие концовки'!F134</f>
        <v>0</v>
      </c>
      <c r="G316" s="21"/>
      <c r="H316" s="21"/>
      <c r="J316" s="22"/>
      <c r="N316" s="21"/>
      <c r="R316" s="23"/>
    </row>
    <row r="317" spans="2:18" hidden="1" x14ac:dyDescent="0.25">
      <c r="B317" s="18" t="s">
        <v>103</v>
      </c>
      <c r="F317" s="21">
        <f>'[1]Текущие концовки'!F135</f>
        <v>0</v>
      </c>
      <c r="G317" s="21"/>
      <c r="H317" s="21"/>
      <c r="J317" s="22"/>
      <c r="N317" s="21"/>
      <c r="R317" s="23"/>
    </row>
    <row r="318" spans="2:18" hidden="1" x14ac:dyDescent="0.25">
      <c r="B318" s="18" t="s">
        <v>104</v>
      </c>
      <c r="F318" s="21">
        <f>'[1]Текущие концовки'!F136</f>
        <v>0</v>
      </c>
      <c r="G318" s="21">
        <f>'[1]Текущие концовки'!G136</f>
        <v>0</v>
      </c>
      <c r="H318" s="21">
        <f>'[1]Текущие концовки'!H136</f>
        <v>0</v>
      </c>
      <c r="J318" s="22">
        <f>'[1]Текущие концовки'!J136</f>
        <v>0</v>
      </c>
      <c r="N318" s="21">
        <f>'[1]Текущие концовки'!L136</f>
        <v>0</v>
      </c>
      <c r="R318" s="23" t="e">
        <f>'[1]Текущие концовки'!M136</f>
        <v>#REF!</v>
      </c>
    </row>
    <row r="319" spans="2:18" hidden="1" x14ac:dyDescent="0.25">
      <c r="B319" s="18" t="s">
        <v>88</v>
      </c>
      <c r="F319" s="21">
        <f>'[1]Текущие концовки'!F137</f>
        <v>0</v>
      </c>
      <c r="G319" s="21"/>
      <c r="H319" s="21"/>
      <c r="J319" s="22"/>
      <c r="N319" s="21"/>
      <c r="R319" s="23"/>
    </row>
    <row r="320" spans="2:18" hidden="1" x14ac:dyDescent="0.25">
      <c r="B320" s="18" t="s">
        <v>98</v>
      </c>
      <c r="F320" s="21">
        <f>'[1]Текущие концовки'!F138</f>
        <v>0</v>
      </c>
      <c r="G320" s="21"/>
      <c r="H320" s="21"/>
      <c r="J320" s="22"/>
      <c r="N320" s="21"/>
      <c r="R320" s="23"/>
    </row>
    <row r="321" spans="2:18" hidden="1" x14ac:dyDescent="0.25">
      <c r="B321" s="18" t="s">
        <v>99</v>
      </c>
      <c r="F321" s="21">
        <f>'[1]Текущие концовки'!F139</f>
        <v>0</v>
      </c>
      <c r="G321" s="21"/>
      <c r="H321" s="21"/>
      <c r="J321" s="22"/>
      <c r="N321" s="21"/>
      <c r="R321" s="23"/>
    </row>
    <row r="322" spans="2:18" hidden="1" x14ac:dyDescent="0.25">
      <c r="B322" s="18" t="s">
        <v>105</v>
      </c>
      <c r="F322" s="21">
        <f>'[1]Текущие концовки'!F140</f>
        <v>0</v>
      </c>
      <c r="G322" s="21"/>
      <c r="H322" s="21"/>
      <c r="J322" s="22"/>
      <c r="N322" s="21"/>
      <c r="R322" s="23"/>
    </row>
    <row r="323" spans="2:18" hidden="1" x14ac:dyDescent="0.25">
      <c r="B323" s="18" t="s">
        <v>106</v>
      </c>
      <c r="F323" s="21">
        <f>'[1]Текущие концовки'!F141</f>
        <v>0</v>
      </c>
      <c r="G323" s="21">
        <f>'[1]Текущие концовки'!G141</f>
        <v>0</v>
      </c>
      <c r="H323" s="21">
        <f>'[1]Текущие концовки'!H141</f>
        <v>0</v>
      </c>
      <c r="J323" s="22">
        <f>'[1]Текущие концовки'!J141</f>
        <v>0</v>
      </c>
      <c r="N323" s="21">
        <f>'[1]Текущие концовки'!L141</f>
        <v>0</v>
      </c>
      <c r="R323" s="23" t="e">
        <f>'[1]Текущие концовки'!M141</f>
        <v>#REF!</v>
      </c>
    </row>
    <row r="324" spans="2:18" hidden="1" x14ac:dyDescent="0.25">
      <c r="B324" s="18" t="s">
        <v>88</v>
      </c>
      <c r="F324" s="21">
        <f>'[1]Текущие концовки'!F142</f>
        <v>0</v>
      </c>
      <c r="G324" s="21"/>
      <c r="H324" s="21"/>
      <c r="J324" s="22"/>
      <c r="N324" s="21"/>
      <c r="R324" s="23"/>
    </row>
    <row r="325" spans="2:18" hidden="1" x14ac:dyDescent="0.25">
      <c r="B325" s="18" t="s">
        <v>98</v>
      </c>
      <c r="F325" s="21">
        <f>'[1]Текущие концовки'!F143</f>
        <v>0</v>
      </c>
      <c r="G325" s="21"/>
      <c r="H325" s="21"/>
      <c r="J325" s="22"/>
      <c r="N325" s="21"/>
      <c r="R325" s="23"/>
    </row>
    <row r="326" spans="2:18" hidden="1" x14ac:dyDescent="0.25">
      <c r="B326" s="18" t="s">
        <v>99</v>
      </c>
      <c r="F326" s="21">
        <f>'[1]Текущие концовки'!F144</f>
        <v>0</v>
      </c>
      <c r="G326" s="21"/>
      <c r="H326" s="21"/>
      <c r="J326" s="22"/>
      <c r="N326" s="21"/>
      <c r="R326" s="23"/>
    </row>
    <row r="327" spans="2:18" ht="21" hidden="1" x14ac:dyDescent="0.25">
      <c r="B327" s="18" t="s">
        <v>107</v>
      </c>
      <c r="F327" s="21">
        <f>'[1]Текущие концовки'!F145</f>
        <v>0</v>
      </c>
      <c r="G327" s="21"/>
      <c r="H327" s="21"/>
      <c r="J327" s="22"/>
      <c r="N327" s="21"/>
      <c r="R327" s="23"/>
    </row>
    <row r="328" spans="2:18" hidden="1" x14ac:dyDescent="0.25">
      <c r="B328" s="18" t="s">
        <v>108</v>
      </c>
      <c r="F328" s="21">
        <f>'[1]Текущие концовки'!F146</f>
        <v>0</v>
      </c>
      <c r="G328" s="21">
        <f>'[1]Текущие концовки'!G146</f>
        <v>0</v>
      </c>
      <c r="H328" s="21">
        <f>'[1]Текущие концовки'!H146</f>
        <v>0</v>
      </c>
      <c r="J328" s="22">
        <f>'[1]Текущие концовки'!J146</f>
        <v>0</v>
      </c>
      <c r="N328" s="21">
        <f>'[1]Текущие концовки'!L146</f>
        <v>0</v>
      </c>
      <c r="R328" s="23" t="e">
        <f>'[1]Текущие концовки'!M146</f>
        <v>#REF!</v>
      </c>
    </row>
    <row r="329" spans="2:18" hidden="1" x14ac:dyDescent="0.25">
      <c r="B329" s="18" t="s">
        <v>84</v>
      </c>
      <c r="F329" s="21"/>
      <c r="G329" s="21"/>
      <c r="H329" s="21"/>
      <c r="J329" s="22"/>
      <c r="N329" s="21"/>
      <c r="R329" s="23"/>
    </row>
    <row r="330" spans="2:18" hidden="1" x14ac:dyDescent="0.25">
      <c r="B330" s="18" t="s">
        <v>109</v>
      </c>
      <c r="F330" s="21">
        <f>'[1]Текущие концовки'!F148</f>
        <v>0</v>
      </c>
      <c r="G330" s="21"/>
      <c r="H330" s="21"/>
      <c r="J330" s="22"/>
      <c r="N330" s="21"/>
      <c r="R330" s="23"/>
    </row>
    <row r="331" spans="2:18" hidden="1" x14ac:dyDescent="0.25">
      <c r="B331" s="18" t="s">
        <v>88</v>
      </c>
      <c r="F331" s="21">
        <f>'[1]Текущие концовки'!F149</f>
        <v>0</v>
      </c>
      <c r="G331" s="21"/>
      <c r="H331" s="21"/>
      <c r="J331" s="22"/>
      <c r="N331" s="21"/>
      <c r="R331" s="23"/>
    </row>
    <row r="332" spans="2:18" hidden="1" x14ac:dyDescent="0.25">
      <c r="B332" s="18" t="s">
        <v>110</v>
      </c>
      <c r="F332" s="21">
        <f>'[1]Текущие концовки'!F150</f>
        <v>0</v>
      </c>
      <c r="G332" s="21"/>
      <c r="H332" s="21"/>
      <c r="J332" s="22"/>
      <c r="N332" s="21"/>
      <c r="R332" s="23"/>
    </row>
    <row r="333" spans="2:18" hidden="1" x14ac:dyDescent="0.25">
      <c r="B333" s="18" t="s">
        <v>99</v>
      </c>
      <c r="F333" s="21">
        <f>'[1]Текущие концовки'!F151</f>
        <v>0</v>
      </c>
      <c r="G333" s="21"/>
      <c r="H333" s="21"/>
      <c r="J333" s="22"/>
      <c r="N333" s="21"/>
      <c r="R333" s="23"/>
    </row>
    <row r="334" spans="2:18" hidden="1" x14ac:dyDescent="0.25">
      <c r="B334" s="18" t="s">
        <v>111</v>
      </c>
      <c r="F334" s="21">
        <f>'[1]Текущие концовки'!F152</f>
        <v>0</v>
      </c>
      <c r="G334" s="21"/>
      <c r="H334" s="21"/>
      <c r="J334" s="22"/>
      <c r="N334" s="21"/>
      <c r="R334" s="23"/>
    </row>
    <row r="335" spans="2:18" hidden="1" x14ac:dyDescent="0.25">
      <c r="B335" s="18" t="s">
        <v>112</v>
      </c>
      <c r="C335" s="24"/>
      <c r="F335" s="21">
        <f>'[1]Текущие концовки'!F153</f>
        <v>6609413.5199999996</v>
      </c>
      <c r="G335" s="21">
        <f>'[1]Текущие концовки'!G153</f>
        <v>6609413.5199999996</v>
      </c>
      <c r="H335" s="21">
        <f>'[1]Текущие концовки'!H153</f>
        <v>0</v>
      </c>
      <c r="J335" s="22">
        <f>'[1]Текущие концовки'!J153</f>
        <v>19375.2</v>
      </c>
      <c r="N335" s="21">
        <f>'[1]Текущие концовки'!L153</f>
        <v>0</v>
      </c>
      <c r="R335" s="23" t="e">
        <f>'[1]Текущие концовки'!M153</f>
        <v>#REF!</v>
      </c>
    </row>
    <row r="336" spans="2:18" hidden="1" x14ac:dyDescent="0.25">
      <c r="B336" s="18" t="s">
        <v>133</v>
      </c>
      <c r="C336" s="24"/>
      <c r="F336" s="21">
        <f>'[1]Текущие концовки'!F154</f>
        <v>4494401.1900000004</v>
      </c>
      <c r="G336" s="21"/>
      <c r="H336" s="21"/>
      <c r="J336" s="22"/>
      <c r="N336" s="21"/>
      <c r="R336" s="23"/>
    </row>
    <row r="337" spans="2:18" hidden="1" x14ac:dyDescent="0.25">
      <c r="B337" s="18" t="s">
        <v>134</v>
      </c>
      <c r="C337" s="24"/>
      <c r="F337" s="21">
        <f>'[1]Текущие концовки'!F155</f>
        <v>2643765.41</v>
      </c>
      <c r="G337" s="21"/>
      <c r="H337" s="21"/>
      <c r="J337" s="22"/>
      <c r="N337" s="21"/>
      <c r="R337" s="23"/>
    </row>
    <row r="338" spans="2:18" ht="21" hidden="1" x14ac:dyDescent="0.25">
      <c r="B338" s="18" t="s">
        <v>113</v>
      </c>
      <c r="C338" s="24"/>
      <c r="F338" s="21">
        <f>'[1]Текущие концовки'!F156</f>
        <v>13747580.119999999</v>
      </c>
      <c r="G338" s="21"/>
      <c r="H338" s="21"/>
      <c r="J338" s="22"/>
      <c r="N338" s="21"/>
      <c r="R338" s="23"/>
    </row>
    <row r="339" spans="2:18" hidden="1" x14ac:dyDescent="0.25">
      <c r="B339" s="18" t="s">
        <v>114</v>
      </c>
      <c r="F339" s="21">
        <f>'[1]Текущие концовки'!F157</f>
        <v>0</v>
      </c>
      <c r="G339" s="21">
        <f>'[1]Текущие концовки'!G157</f>
        <v>0</v>
      </c>
      <c r="H339" s="21">
        <f>'[1]Текущие концовки'!H157</f>
        <v>0</v>
      </c>
      <c r="J339" s="22">
        <f>'[1]Текущие концовки'!J157</f>
        <v>0</v>
      </c>
      <c r="N339" s="21">
        <f>'[1]Текущие концовки'!L157</f>
        <v>0</v>
      </c>
      <c r="R339" s="23" t="e">
        <f>'[1]Текущие концовки'!M157</f>
        <v>#REF!</v>
      </c>
    </row>
    <row r="340" spans="2:18" hidden="1" x14ac:dyDescent="0.25">
      <c r="B340" s="18" t="s">
        <v>88</v>
      </c>
      <c r="F340" s="21">
        <f>'[1]Текущие концовки'!F158</f>
        <v>0</v>
      </c>
      <c r="G340" s="21"/>
      <c r="H340" s="21"/>
      <c r="J340" s="22"/>
      <c r="N340" s="21"/>
      <c r="R340" s="23"/>
    </row>
    <row r="341" spans="2:18" hidden="1" x14ac:dyDescent="0.25">
      <c r="B341" s="18" t="s">
        <v>110</v>
      </c>
      <c r="F341" s="21">
        <f>'[1]Текущие концовки'!F159</f>
        <v>0</v>
      </c>
      <c r="G341" s="21"/>
      <c r="H341" s="21"/>
      <c r="J341" s="22"/>
      <c r="N341" s="21"/>
      <c r="R341" s="23"/>
    </row>
    <row r="342" spans="2:18" hidden="1" x14ac:dyDescent="0.25">
      <c r="B342" s="18" t="s">
        <v>99</v>
      </c>
      <c r="F342" s="21">
        <f>'[1]Текущие концовки'!F160</f>
        <v>0</v>
      </c>
      <c r="G342" s="21"/>
      <c r="H342" s="21"/>
      <c r="J342" s="22"/>
      <c r="N342" s="21"/>
      <c r="R342" s="23"/>
    </row>
    <row r="343" spans="2:18" ht="21" hidden="1" x14ac:dyDescent="0.25">
      <c r="B343" s="18" t="s">
        <v>115</v>
      </c>
      <c r="F343" s="21">
        <f>'[1]Текущие концовки'!F161</f>
        <v>0</v>
      </c>
      <c r="G343" s="21"/>
      <c r="H343" s="21"/>
      <c r="J343" s="22"/>
      <c r="N343" s="21"/>
      <c r="R343" s="23"/>
    </row>
    <row r="344" spans="2:18" ht="21" hidden="1" x14ac:dyDescent="0.25">
      <c r="B344" s="18" t="s">
        <v>116</v>
      </c>
      <c r="F344" s="21">
        <f>'[1]Текущие концовки'!F162</f>
        <v>0</v>
      </c>
      <c r="G344" s="21">
        <f>'[1]Текущие концовки'!G162</f>
        <v>0</v>
      </c>
      <c r="H344" s="21">
        <f>'[1]Текущие концовки'!H162</f>
        <v>0</v>
      </c>
      <c r="J344" s="22">
        <f>'[1]Текущие концовки'!J162</f>
        <v>0</v>
      </c>
      <c r="N344" s="21">
        <f>'[1]Текущие концовки'!L162</f>
        <v>0</v>
      </c>
      <c r="R344" s="23" t="e">
        <f>'[1]Текущие концовки'!M162</f>
        <v>#REF!</v>
      </c>
    </row>
    <row r="345" spans="2:18" hidden="1" x14ac:dyDescent="0.25">
      <c r="B345" s="18" t="s">
        <v>88</v>
      </c>
      <c r="F345" s="21">
        <f>'[1]Текущие концовки'!F163</f>
        <v>0</v>
      </c>
      <c r="G345" s="21"/>
      <c r="H345" s="21"/>
      <c r="J345" s="22"/>
      <c r="N345" s="21"/>
      <c r="R345" s="23"/>
    </row>
    <row r="346" spans="2:18" hidden="1" x14ac:dyDescent="0.25">
      <c r="B346" s="18" t="s">
        <v>135</v>
      </c>
      <c r="C346" s="24"/>
      <c r="F346" s="21">
        <f>'[1]Текущие концовки'!F164</f>
        <v>13747580.119999999</v>
      </c>
      <c r="G346" s="21">
        <f>'[1]Текущие концовки'!G164</f>
        <v>0</v>
      </c>
      <c r="H346" s="21">
        <f>'[1]Текущие концовки'!H164</f>
        <v>0</v>
      </c>
      <c r="J346" s="22">
        <f>'[1]Текущие концовки'!J164</f>
        <v>0</v>
      </c>
      <c r="N346" s="21">
        <f>'[1]Текущие концовки'!L164</f>
        <v>0</v>
      </c>
      <c r="R346" s="23" t="e">
        <f>'[1]Текущие концовки'!M164</f>
        <v>#REF!</v>
      </c>
    </row>
    <row r="347" spans="2:18" ht="21" hidden="1" x14ac:dyDescent="0.25">
      <c r="B347" s="18" t="s">
        <v>118</v>
      </c>
      <c r="F347" s="21">
        <f>'[1]Текущие концовки'!F165</f>
        <v>0</v>
      </c>
      <c r="G347" s="21"/>
      <c r="H347" s="21"/>
      <c r="J347" s="22"/>
      <c r="N347" s="21"/>
      <c r="R347" s="23"/>
    </row>
    <row r="348" spans="2:18" hidden="1" x14ac:dyDescent="0.25">
      <c r="B348" s="18" t="s">
        <v>119</v>
      </c>
      <c r="C348" s="24"/>
      <c r="F348" s="21">
        <f>'[1]Текущие концовки'!F166</f>
        <v>4494401.1900000004</v>
      </c>
      <c r="G348" s="21"/>
      <c r="H348" s="21"/>
      <c r="J348" s="22"/>
      <c r="N348" s="21"/>
      <c r="R348" s="23"/>
    </row>
    <row r="349" spans="2:18" hidden="1" x14ac:dyDescent="0.25">
      <c r="B349" s="18" t="s">
        <v>120</v>
      </c>
      <c r="C349" s="24"/>
      <c r="F349" s="21">
        <f>'[1]Текущие концовки'!F167</f>
        <v>2643765.41</v>
      </c>
      <c r="G349" s="21"/>
      <c r="H349" s="21"/>
      <c r="J349" s="22"/>
      <c r="N349" s="21"/>
      <c r="R349" s="23"/>
    </row>
    <row r="350" spans="2:18" ht="21" hidden="1" x14ac:dyDescent="0.25">
      <c r="B350" s="18" t="s">
        <v>121</v>
      </c>
      <c r="F350" s="21">
        <f>'[1]Текущие концовки'!F168</f>
        <v>0</v>
      </c>
      <c r="G350" s="21"/>
      <c r="H350" s="21"/>
      <c r="J350" s="22"/>
      <c r="N350" s="21">
        <f>'[1]Текущие концовки'!L168</f>
        <v>0</v>
      </c>
      <c r="R350" s="23"/>
    </row>
    <row r="351" spans="2:18" hidden="1" x14ac:dyDescent="0.25">
      <c r="B351" s="18" t="s">
        <v>136</v>
      </c>
      <c r="F351" s="21">
        <f>'[1]Текущие концовки'!F169</f>
        <v>0</v>
      </c>
      <c r="G351" s="21"/>
      <c r="H351" s="21"/>
      <c r="J351" s="22"/>
      <c r="N351" s="21">
        <f>'[1]Текущие концовки'!L169</f>
        <v>0</v>
      </c>
      <c r="R351" s="23"/>
    </row>
    <row r="352" spans="2:18" hidden="1" x14ac:dyDescent="0.25">
      <c r="B352" s="18" t="s">
        <v>123</v>
      </c>
      <c r="C352" s="24"/>
      <c r="F352" s="21">
        <f>'[1]Текущие концовки'!F170</f>
        <v>6609413.5199999996</v>
      </c>
      <c r="G352" s="21"/>
      <c r="H352" s="21"/>
      <c r="J352" s="22"/>
      <c r="N352" s="21"/>
      <c r="R352" s="23"/>
    </row>
    <row r="353" spans="1:18" hidden="1" x14ac:dyDescent="0.25">
      <c r="B353" s="18" t="s">
        <v>124</v>
      </c>
      <c r="F353" s="21">
        <f>'[1]Текущие концовки'!F171</f>
        <v>0</v>
      </c>
      <c r="G353" s="21"/>
      <c r="H353" s="21"/>
      <c r="J353" s="22"/>
      <c r="N353" s="21"/>
      <c r="R353" s="23"/>
    </row>
    <row r="354" spans="1:18" hidden="1" x14ac:dyDescent="0.25">
      <c r="B354" s="18" t="s">
        <v>125</v>
      </c>
      <c r="C354" s="24"/>
      <c r="F354" s="21">
        <f>'[1]Текущие концовки'!F172</f>
        <v>6609413.5199999996</v>
      </c>
      <c r="G354" s="21"/>
      <c r="H354" s="21"/>
      <c r="J354" s="22"/>
      <c r="N354" s="21"/>
      <c r="R354" s="23"/>
    </row>
    <row r="355" spans="1:18" hidden="1" x14ac:dyDescent="0.25">
      <c r="B355" s="18" t="s">
        <v>126</v>
      </c>
      <c r="C355" s="24"/>
      <c r="F355" s="21"/>
      <c r="G355" s="21"/>
      <c r="H355" s="21"/>
      <c r="J355" s="22">
        <f>'[1]Текущие концовки'!J173</f>
        <v>19375.2</v>
      </c>
      <c r="N355" s="21"/>
      <c r="R355" s="23"/>
    </row>
    <row r="356" spans="1:18" hidden="1" x14ac:dyDescent="0.25">
      <c r="B356" s="18" t="s">
        <v>127</v>
      </c>
      <c r="F356" s="21"/>
      <c r="G356" s="21"/>
      <c r="H356" s="21"/>
      <c r="J356" s="22">
        <f>'[1]Текущие концовки'!J174</f>
        <v>0</v>
      </c>
      <c r="N356" s="21"/>
      <c r="R356" s="23"/>
    </row>
    <row r="357" spans="1:18" hidden="1" x14ac:dyDescent="0.25">
      <c r="B357" s="18" t="s">
        <v>128</v>
      </c>
      <c r="C357" s="24"/>
      <c r="F357" s="21"/>
      <c r="G357" s="21"/>
      <c r="H357" s="21"/>
      <c r="J357" s="22">
        <f>'[1]Текущие концовки'!J175</f>
        <v>19375.2</v>
      </c>
      <c r="N357" s="21"/>
      <c r="R357" s="23"/>
    </row>
    <row r="359" spans="1:18" x14ac:dyDescent="0.25">
      <c r="B359" s="54" t="s">
        <v>137</v>
      </c>
      <c r="C359" s="54"/>
      <c r="D359" s="54"/>
      <c r="E359" s="54"/>
      <c r="F359" s="54"/>
      <c r="G359" s="54"/>
      <c r="H359" s="54"/>
      <c r="I359" s="54"/>
      <c r="J359" s="54"/>
    </row>
    <row r="360" spans="1:18" x14ac:dyDescent="0.25">
      <c r="B360" s="54"/>
      <c r="C360" s="54"/>
      <c r="D360" s="54"/>
      <c r="E360" s="54"/>
      <c r="F360" s="54"/>
      <c r="G360" s="54"/>
      <c r="H360" s="54"/>
      <c r="I360" s="54"/>
      <c r="J360" s="54"/>
    </row>
    <row r="361" spans="1:18" x14ac:dyDescent="0.25">
      <c r="A361" s="51" t="s">
        <v>138</v>
      </c>
      <c r="B361" s="53" t="s">
        <v>139</v>
      </c>
      <c r="C361" s="52">
        <v>3350</v>
      </c>
      <c r="D361" s="10">
        <v>9247.14</v>
      </c>
      <c r="E361" s="10">
        <f>'[1]Текущие цены за единицу'!D24</f>
        <v>0</v>
      </c>
      <c r="F361" s="50">
        <f>C361*D361</f>
        <v>30977918.999999996</v>
      </c>
      <c r="G361" s="50">
        <f>'[1]Текущие цены с учетом расхода'!C24</f>
        <v>0</v>
      </c>
      <c r="H361" s="10">
        <f>'[1]Текущие цены с учетом расхода'!D24</f>
        <v>0</v>
      </c>
      <c r="I361" s="11"/>
      <c r="J361" s="11">
        <f>'[1]Текущие цены с учетом расхода'!I24</f>
        <v>0</v>
      </c>
      <c r="K361" s="2" t="s">
        <v>32</v>
      </c>
      <c r="L361" s="2" t="s">
        <v>33</v>
      </c>
      <c r="N361" s="50">
        <f>'[1]Текущие цены с учетом расхода'!F24</f>
        <v>0</v>
      </c>
    </row>
    <row r="362" spans="1:18" x14ac:dyDescent="0.25">
      <c r="A362" s="52"/>
      <c r="B362" s="53"/>
      <c r="C362" s="52"/>
      <c r="D362" s="12">
        <f>'[1]Текущие цены за единицу'!C24</f>
        <v>0</v>
      </c>
      <c r="E362" s="12">
        <f>'[1]Текущие цены за единицу'!E24</f>
        <v>0</v>
      </c>
      <c r="F362" s="50"/>
      <c r="G362" s="50"/>
      <c r="H362" s="12">
        <f>'[1]Текущие цены с учетом расхода'!E24</f>
        <v>0</v>
      </c>
      <c r="J362" s="2">
        <f>'[1]Текущие цены с учетом расхода'!K24</f>
        <v>0</v>
      </c>
      <c r="K362" s="2" t="s">
        <v>34</v>
      </c>
      <c r="L362" s="2" t="s">
        <v>35</v>
      </c>
      <c r="N362" s="50"/>
    </row>
    <row r="363" spans="1:18" hidden="1" x14ac:dyDescent="0.25">
      <c r="B363" s="14" t="s">
        <v>37</v>
      </c>
    </row>
    <row r="364" spans="1:18" hidden="1" x14ac:dyDescent="0.25">
      <c r="B364" s="14" t="s">
        <v>38</v>
      </c>
    </row>
    <row r="365" spans="1:18" hidden="1" x14ac:dyDescent="0.25">
      <c r="B365" s="14" t="s">
        <v>39</v>
      </c>
    </row>
    <row r="366" spans="1:18" hidden="1" x14ac:dyDescent="0.25">
      <c r="B366" s="14" t="s">
        <v>40</v>
      </c>
    </row>
    <row r="367" spans="1:18" ht="21" hidden="1" x14ac:dyDescent="0.25">
      <c r="B367" s="14" t="s">
        <v>41</v>
      </c>
    </row>
    <row r="368" spans="1:18" ht="45" hidden="1" x14ac:dyDescent="0.25">
      <c r="B368" s="14" t="s">
        <v>42</v>
      </c>
      <c r="C368" s="15"/>
      <c r="K368" s="2" t="s">
        <v>43</v>
      </c>
    </row>
    <row r="369" spans="1:14" hidden="1" x14ac:dyDescent="0.25">
      <c r="B369" s="14" t="s">
        <v>44</v>
      </c>
    </row>
    <row r="370" spans="1:14" ht="21" hidden="1" x14ac:dyDescent="0.25">
      <c r="B370" s="14" t="s">
        <v>45</v>
      </c>
    </row>
    <row r="371" spans="1:14" hidden="1" x14ac:dyDescent="0.25">
      <c r="B371" s="14" t="s">
        <v>46</v>
      </c>
    </row>
    <row r="372" spans="1:14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</row>
    <row r="373" spans="1:14" x14ac:dyDescent="0.25">
      <c r="A373" s="51" t="s">
        <v>140</v>
      </c>
      <c r="B373" s="53" t="s">
        <v>141</v>
      </c>
      <c r="C373" s="52">
        <v>150</v>
      </c>
      <c r="D373" s="10">
        <v>18495.5</v>
      </c>
      <c r="E373" s="10">
        <f>'[1]Текущие цены за единицу'!D25</f>
        <v>0</v>
      </c>
      <c r="F373" s="50">
        <f>C373*D373</f>
        <v>2774325</v>
      </c>
      <c r="G373" s="50">
        <f>'[1]Текущие цены с учетом расхода'!C25</f>
        <v>0</v>
      </c>
      <c r="H373" s="10">
        <f>'[1]Текущие цены с учетом расхода'!D25</f>
        <v>0</v>
      </c>
      <c r="I373" s="11"/>
      <c r="J373" s="11">
        <f>'[1]Текущие цены с учетом расхода'!I25</f>
        <v>0</v>
      </c>
      <c r="K373" s="2" t="s">
        <v>32</v>
      </c>
      <c r="L373" s="2" t="s">
        <v>33</v>
      </c>
      <c r="N373" s="50">
        <f>'[1]Текущие цены с учетом расхода'!F25</f>
        <v>0</v>
      </c>
    </row>
    <row r="374" spans="1:14" x14ac:dyDescent="0.25">
      <c r="A374" s="52"/>
      <c r="B374" s="53"/>
      <c r="C374" s="52"/>
      <c r="D374" s="12">
        <f>'[1]Текущие цены за единицу'!C25</f>
        <v>0</v>
      </c>
      <c r="E374" s="12">
        <f>'[1]Текущие цены за единицу'!E25</f>
        <v>0</v>
      </c>
      <c r="F374" s="50"/>
      <c r="G374" s="50"/>
      <c r="H374" s="12">
        <f>'[1]Текущие цены с учетом расхода'!E25</f>
        <v>0</v>
      </c>
      <c r="J374" s="2">
        <f>'[1]Текущие цены с учетом расхода'!K25</f>
        <v>0</v>
      </c>
      <c r="K374" s="2" t="s">
        <v>34</v>
      </c>
      <c r="L374" s="2" t="s">
        <v>35</v>
      </c>
      <c r="N374" s="50"/>
    </row>
    <row r="375" spans="1:14" hidden="1" x14ac:dyDescent="0.25">
      <c r="B375" s="14" t="s">
        <v>37</v>
      </c>
    </row>
    <row r="376" spans="1:14" hidden="1" x14ac:dyDescent="0.25">
      <c r="B376" s="14" t="s">
        <v>38</v>
      </c>
    </row>
    <row r="377" spans="1:14" hidden="1" x14ac:dyDescent="0.25">
      <c r="B377" s="14" t="s">
        <v>39</v>
      </c>
    </row>
    <row r="378" spans="1:14" hidden="1" x14ac:dyDescent="0.25">
      <c r="B378" s="14" t="s">
        <v>40</v>
      </c>
    </row>
    <row r="379" spans="1:14" ht="21" hidden="1" x14ac:dyDescent="0.25">
      <c r="B379" s="14" t="s">
        <v>41</v>
      </c>
    </row>
    <row r="380" spans="1:14" ht="45" hidden="1" x14ac:dyDescent="0.25">
      <c r="B380" s="14" t="s">
        <v>42</v>
      </c>
      <c r="C380" s="15"/>
      <c r="K380" s="2" t="s">
        <v>43</v>
      </c>
    </row>
    <row r="381" spans="1:14" hidden="1" x14ac:dyDescent="0.25">
      <c r="B381" s="14" t="s">
        <v>44</v>
      </c>
    </row>
    <row r="382" spans="1:14" ht="21" hidden="1" x14ac:dyDescent="0.25">
      <c r="B382" s="14" t="s">
        <v>45</v>
      </c>
    </row>
    <row r="383" spans="1:14" hidden="1" x14ac:dyDescent="0.25">
      <c r="B383" s="14" t="s">
        <v>46</v>
      </c>
    </row>
    <row r="384" spans="1:14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</row>
    <row r="385" spans="1:14" x14ac:dyDescent="0.25">
      <c r="A385" s="51" t="s">
        <v>142</v>
      </c>
      <c r="B385" s="53" t="s">
        <v>143</v>
      </c>
      <c r="C385" s="52">
        <v>90</v>
      </c>
      <c r="D385" s="10">
        <v>63866</v>
      </c>
      <c r="E385" s="10">
        <f>'[1]Текущие цены за единицу'!D26</f>
        <v>0</v>
      </c>
      <c r="F385" s="50">
        <f>C385*D385</f>
        <v>5747940</v>
      </c>
      <c r="G385" s="50">
        <f>'[1]Текущие цены с учетом расхода'!C26</f>
        <v>0</v>
      </c>
      <c r="H385" s="10">
        <f>'[1]Текущие цены с учетом расхода'!D26</f>
        <v>0</v>
      </c>
      <c r="I385" s="11"/>
      <c r="J385" s="11">
        <f>'[1]Текущие цены с учетом расхода'!I26</f>
        <v>0</v>
      </c>
      <c r="K385" s="2" t="s">
        <v>32</v>
      </c>
      <c r="L385" s="2" t="s">
        <v>33</v>
      </c>
      <c r="N385" s="50">
        <f>'[1]Текущие цены с учетом расхода'!F26</f>
        <v>0</v>
      </c>
    </row>
    <row r="386" spans="1:14" x14ac:dyDescent="0.25">
      <c r="A386" s="52"/>
      <c r="B386" s="53"/>
      <c r="C386" s="52"/>
      <c r="D386" s="12">
        <f>'[1]Текущие цены за единицу'!C26</f>
        <v>0</v>
      </c>
      <c r="E386" s="12">
        <f>'[1]Текущие цены за единицу'!E26</f>
        <v>0</v>
      </c>
      <c r="F386" s="50"/>
      <c r="G386" s="50"/>
      <c r="H386" s="12">
        <f>'[1]Текущие цены с учетом расхода'!E26</f>
        <v>0</v>
      </c>
      <c r="J386" s="2">
        <f>'[1]Текущие цены с учетом расхода'!K26</f>
        <v>0</v>
      </c>
      <c r="K386" s="2" t="s">
        <v>34</v>
      </c>
      <c r="L386" s="2" t="s">
        <v>35</v>
      </c>
      <c r="N386" s="50"/>
    </row>
    <row r="387" spans="1:14" hidden="1" x14ac:dyDescent="0.25">
      <c r="B387" s="14" t="s">
        <v>37</v>
      </c>
    </row>
    <row r="388" spans="1:14" hidden="1" x14ac:dyDescent="0.25">
      <c r="B388" s="14" t="s">
        <v>38</v>
      </c>
    </row>
    <row r="389" spans="1:14" hidden="1" x14ac:dyDescent="0.25">
      <c r="B389" s="14" t="s">
        <v>39</v>
      </c>
    </row>
    <row r="390" spans="1:14" hidden="1" x14ac:dyDescent="0.25">
      <c r="B390" s="14" t="s">
        <v>40</v>
      </c>
    </row>
    <row r="391" spans="1:14" ht="21" hidden="1" x14ac:dyDescent="0.25">
      <c r="B391" s="14" t="s">
        <v>41</v>
      </c>
    </row>
    <row r="392" spans="1:14" ht="45" hidden="1" x14ac:dyDescent="0.25">
      <c r="B392" s="14" t="s">
        <v>42</v>
      </c>
      <c r="C392" s="15"/>
      <c r="K392" s="2" t="s">
        <v>43</v>
      </c>
    </row>
    <row r="393" spans="1:14" hidden="1" x14ac:dyDescent="0.25">
      <c r="B393" s="14" t="s">
        <v>44</v>
      </c>
    </row>
    <row r="394" spans="1:14" ht="21" hidden="1" x14ac:dyDescent="0.25">
      <c r="B394" s="14" t="s">
        <v>45</v>
      </c>
    </row>
    <row r="395" spans="1:14" hidden="1" x14ac:dyDescent="0.25">
      <c r="B395" s="14" t="s">
        <v>46</v>
      </c>
    </row>
    <row r="396" spans="1:14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</row>
    <row r="397" spans="1:14" x14ac:dyDescent="0.25">
      <c r="A397" s="58" t="s">
        <v>144</v>
      </c>
      <c r="B397" s="60" t="s">
        <v>145</v>
      </c>
      <c r="C397" s="62">
        <v>20</v>
      </c>
      <c r="D397" s="25">
        <v>35790</v>
      </c>
      <c r="E397" s="25">
        <f>'[1]Текущие цены за единицу'!D27</f>
        <v>0</v>
      </c>
      <c r="F397" s="63">
        <f>C397*D397</f>
        <v>715800</v>
      </c>
      <c r="G397" s="63">
        <f>'[1]Текущие цены с учетом расхода'!C27</f>
        <v>0</v>
      </c>
      <c r="H397" s="25">
        <f>'[1]Текущие цены с учетом расхода'!D27</f>
        <v>0</v>
      </c>
      <c r="I397" s="26"/>
      <c r="J397" s="26">
        <f>'[1]Текущие цены с учетом расхода'!I27</f>
        <v>0</v>
      </c>
      <c r="K397" s="2" t="s">
        <v>32</v>
      </c>
      <c r="L397" s="2" t="s">
        <v>33</v>
      </c>
      <c r="N397" s="50">
        <f>'[1]Текущие цены с учетом расхода'!F27</f>
        <v>0</v>
      </c>
    </row>
    <row r="398" spans="1:14" x14ac:dyDescent="0.25">
      <c r="A398" s="59"/>
      <c r="B398" s="61"/>
      <c r="C398" s="59"/>
      <c r="D398" s="27">
        <f>'[1]Текущие цены за единицу'!C27</f>
        <v>0</v>
      </c>
      <c r="E398" s="27">
        <f>'[1]Текущие цены за единицу'!E27</f>
        <v>0</v>
      </c>
      <c r="F398" s="64"/>
      <c r="G398" s="64"/>
      <c r="H398" s="27">
        <f>'[1]Текущие цены с учетом расхода'!E27</f>
        <v>0</v>
      </c>
      <c r="I398" s="28"/>
      <c r="J398" s="28">
        <f>'[1]Текущие цены с учетом расхода'!K27</f>
        <v>0</v>
      </c>
      <c r="K398" s="2" t="s">
        <v>34</v>
      </c>
      <c r="L398" s="2" t="s">
        <v>35</v>
      </c>
      <c r="N398" s="50"/>
    </row>
    <row r="399" spans="1:14" hidden="1" x14ac:dyDescent="0.25">
      <c r="B399" s="14" t="s">
        <v>37</v>
      </c>
    </row>
    <row r="400" spans="1:14" hidden="1" x14ac:dyDescent="0.25">
      <c r="B400" s="14" t="s">
        <v>38</v>
      </c>
    </row>
    <row r="401" spans="1:18" hidden="1" x14ac:dyDescent="0.25">
      <c r="B401" s="14" t="s">
        <v>39</v>
      </c>
    </row>
    <row r="402" spans="1:18" hidden="1" x14ac:dyDescent="0.25">
      <c r="B402" s="14" t="s">
        <v>40</v>
      </c>
    </row>
    <row r="403" spans="1:18" ht="21" hidden="1" x14ac:dyDescent="0.25">
      <c r="B403" s="14" t="s">
        <v>41</v>
      </c>
    </row>
    <row r="404" spans="1:18" ht="45" hidden="1" x14ac:dyDescent="0.25">
      <c r="B404" s="14" t="s">
        <v>42</v>
      </c>
      <c r="C404" s="15"/>
      <c r="K404" s="2" t="s">
        <v>43</v>
      </c>
    </row>
    <row r="405" spans="1:18" hidden="1" x14ac:dyDescent="0.25">
      <c r="B405" s="14" t="s">
        <v>44</v>
      </c>
    </row>
    <row r="406" spans="1:18" ht="21" hidden="1" x14ac:dyDescent="0.25">
      <c r="B406" s="14" t="s">
        <v>45</v>
      </c>
    </row>
    <row r="407" spans="1:18" hidden="1" x14ac:dyDescent="0.25">
      <c r="B407" s="14" t="s">
        <v>46</v>
      </c>
    </row>
    <row r="408" spans="1:18" x14ac:dyDescent="0.25">
      <c r="A408" s="17"/>
      <c r="B408" s="18" t="s">
        <v>146</v>
      </c>
      <c r="C408" s="17"/>
      <c r="D408" s="17"/>
      <c r="E408" s="17"/>
      <c r="F408" s="21">
        <f>F361+F373+F385+F397</f>
        <v>40215984</v>
      </c>
      <c r="G408" s="17"/>
      <c r="H408" s="17"/>
      <c r="I408" s="17"/>
      <c r="J408" s="17"/>
    </row>
    <row r="409" spans="1:18" hidden="1" x14ac:dyDescent="0.25">
      <c r="B409" s="18" t="s">
        <v>147</v>
      </c>
      <c r="F409" s="21">
        <f>'[1]Текущие концовки'!F180</f>
        <v>0</v>
      </c>
      <c r="G409" s="21">
        <f>'[1]Текущие концовки'!G180</f>
        <v>0</v>
      </c>
      <c r="H409" s="21">
        <f>'[1]Текущие концовки'!H180</f>
        <v>0</v>
      </c>
      <c r="J409" s="22">
        <f>'[1]Текущие концовки'!J180</f>
        <v>0</v>
      </c>
      <c r="N409" s="21">
        <f>'[1]Текущие концовки'!L180</f>
        <v>0</v>
      </c>
      <c r="R409" s="23" t="e">
        <f>'[1]Текущие концовки'!M180</f>
        <v>#REF!</v>
      </c>
    </row>
    <row r="410" spans="1:18" hidden="1" x14ac:dyDescent="0.25">
      <c r="B410" s="18" t="s">
        <v>73</v>
      </c>
      <c r="F410" s="21">
        <f>'[1]Текущие концовки'!F181</f>
        <v>0</v>
      </c>
      <c r="G410" s="21">
        <f>'[1]Текущие концовки'!G181</f>
        <v>0</v>
      </c>
      <c r="H410" s="21">
        <f>'[1]Текущие концовки'!H181</f>
        <v>0</v>
      </c>
      <c r="J410" s="22">
        <f>'[1]Текущие концовки'!J181</f>
        <v>0</v>
      </c>
      <c r="N410" s="21">
        <f>'[1]Текущие концовки'!L181</f>
        <v>0</v>
      </c>
      <c r="R410" s="23" t="e">
        <f>'[1]Текущие концовки'!M181</f>
        <v>#REF!</v>
      </c>
    </row>
    <row r="411" spans="1:18" hidden="1" x14ac:dyDescent="0.25">
      <c r="B411" s="18" t="s">
        <v>74</v>
      </c>
      <c r="F411" s="21">
        <f>'[1]Текущие концовки'!F182</f>
        <v>0</v>
      </c>
      <c r="G411" s="21"/>
      <c r="H411" s="21"/>
      <c r="J411" s="22"/>
      <c r="N411" s="21"/>
      <c r="R411" s="23"/>
    </row>
    <row r="412" spans="1:18" hidden="1" x14ac:dyDescent="0.25">
      <c r="B412" s="18" t="s">
        <v>75</v>
      </c>
      <c r="F412" s="21">
        <f>'[1]Текущие концовки'!F183</f>
        <v>0</v>
      </c>
      <c r="G412" s="21"/>
      <c r="H412" s="21"/>
      <c r="J412" s="22"/>
      <c r="N412" s="21"/>
      <c r="R412" s="23"/>
    </row>
    <row r="413" spans="1:18" hidden="1" x14ac:dyDescent="0.25">
      <c r="B413" s="18" t="s">
        <v>76</v>
      </c>
      <c r="F413" s="21">
        <f>'[1]Текущие концовки'!F184</f>
        <v>0</v>
      </c>
      <c r="G413" s="21"/>
      <c r="H413" s="21"/>
      <c r="J413" s="22"/>
      <c r="N413" s="21"/>
      <c r="R413" s="23"/>
    </row>
    <row r="414" spans="1:18" hidden="1" x14ac:dyDescent="0.25">
      <c r="B414" s="18" t="s">
        <v>77</v>
      </c>
      <c r="F414" s="21">
        <f>'[1]Текущие концовки'!F185</f>
        <v>0</v>
      </c>
      <c r="G414" s="21"/>
      <c r="H414" s="21"/>
      <c r="J414" s="22"/>
      <c r="N414" s="21"/>
      <c r="R414" s="23"/>
    </row>
    <row r="415" spans="1:18" hidden="1" x14ac:dyDescent="0.25">
      <c r="B415" s="18" t="s">
        <v>78</v>
      </c>
      <c r="F415" s="21">
        <f>'[1]Текущие концовки'!F186</f>
        <v>0</v>
      </c>
      <c r="G415" s="21"/>
      <c r="H415" s="21"/>
      <c r="J415" s="22"/>
      <c r="N415" s="21"/>
      <c r="R415" s="23"/>
    </row>
    <row r="416" spans="1:18" hidden="1" x14ac:dyDescent="0.25">
      <c r="B416" s="18" t="s">
        <v>79</v>
      </c>
      <c r="F416" s="21">
        <f>'[1]Текущие концовки'!F187</f>
        <v>0</v>
      </c>
      <c r="G416" s="21"/>
      <c r="H416" s="21"/>
      <c r="J416" s="22"/>
      <c r="N416" s="21"/>
      <c r="R416" s="23"/>
    </row>
    <row r="417" spans="2:18" hidden="1" x14ac:dyDescent="0.25">
      <c r="B417" s="18" t="s">
        <v>80</v>
      </c>
      <c r="F417" s="21">
        <f>'[1]Текущие концовки'!F188</f>
        <v>0</v>
      </c>
      <c r="G417" s="21"/>
      <c r="H417" s="21"/>
      <c r="J417" s="22"/>
      <c r="N417" s="21"/>
      <c r="R417" s="23"/>
    </row>
    <row r="418" spans="2:18" hidden="1" x14ac:dyDescent="0.25">
      <c r="B418" s="18" t="s">
        <v>81</v>
      </c>
      <c r="F418" s="21">
        <f>'[1]Текущие концовки'!F189</f>
        <v>0</v>
      </c>
      <c r="G418" s="21"/>
      <c r="H418" s="21"/>
      <c r="J418" s="22"/>
      <c r="N418" s="21"/>
      <c r="R418" s="23"/>
    </row>
    <row r="419" spans="2:18" hidden="1" x14ac:dyDescent="0.25">
      <c r="B419" s="18" t="s">
        <v>82</v>
      </c>
      <c r="F419" s="21">
        <f>'[1]Текущие концовки'!F190</f>
        <v>0</v>
      </c>
      <c r="G419" s="21"/>
      <c r="H419" s="21"/>
      <c r="J419" s="22"/>
      <c r="N419" s="21"/>
      <c r="R419" s="23"/>
    </row>
    <row r="420" spans="2:18" hidden="1" x14ac:dyDescent="0.25">
      <c r="B420" s="18" t="s">
        <v>83</v>
      </c>
      <c r="F420" s="21">
        <f>'[1]Текущие концовки'!F191</f>
        <v>0</v>
      </c>
      <c r="G420" s="21">
        <f>'[1]Текущие концовки'!G191</f>
        <v>0</v>
      </c>
      <c r="H420" s="21">
        <f>'[1]Текущие концовки'!H191</f>
        <v>0</v>
      </c>
      <c r="J420" s="22">
        <f>'[1]Текущие концовки'!J191</f>
        <v>0</v>
      </c>
      <c r="N420" s="21">
        <f>'[1]Текущие концовки'!L191</f>
        <v>0</v>
      </c>
      <c r="R420" s="23" t="e">
        <f>'[1]Текущие концовки'!M191</f>
        <v>#REF!</v>
      </c>
    </row>
    <row r="421" spans="2:18" hidden="1" x14ac:dyDescent="0.25">
      <c r="B421" s="18" t="s">
        <v>84</v>
      </c>
      <c r="F421" s="21"/>
      <c r="G421" s="21"/>
      <c r="H421" s="21"/>
      <c r="J421" s="22"/>
      <c r="N421" s="21"/>
      <c r="R421" s="23"/>
    </row>
    <row r="422" spans="2:18" hidden="1" x14ac:dyDescent="0.25">
      <c r="B422" s="18" t="s">
        <v>85</v>
      </c>
      <c r="F422" s="21"/>
      <c r="G422" s="21">
        <f>'[1]Текущие концовки'!G193</f>
        <v>0</v>
      </c>
      <c r="H422" s="21"/>
      <c r="J422" s="22"/>
      <c r="N422" s="21"/>
      <c r="R422" s="23"/>
    </row>
    <row r="423" spans="2:18" hidden="1" x14ac:dyDescent="0.25">
      <c r="B423" s="18" t="s">
        <v>86</v>
      </c>
      <c r="F423" s="21">
        <f>'[1]Текущие концовки'!F194</f>
        <v>0</v>
      </c>
      <c r="G423" s="21"/>
      <c r="H423" s="21"/>
      <c r="J423" s="22"/>
      <c r="N423" s="21"/>
      <c r="R423" s="23"/>
    </row>
    <row r="424" spans="2:18" hidden="1" x14ac:dyDescent="0.25">
      <c r="B424" s="18" t="s">
        <v>87</v>
      </c>
      <c r="F424" s="21">
        <f>'[1]Текущие концовки'!F195</f>
        <v>0</v>
      </c>
      <c r="G424" s="21"/>
      <c r="H424" s="21"/>
      <c r="J424" s="22"/>
      <c r="N424" s="21"/>
      <c r="R424" s="23"/>
    </row>
    <row r="425" spans="2:18" hidden="1" x14ac:dyDescent="0.25">
      <c r="B425" s="18" t="s">
        <v>88</v>
      </c>
      <c r="F425" s="21">
        <f>'[1]Текущие концовки'!F196</f>
        <v>0</v>
      </c>
      <c r="G425" s="21"/>
      <c r="H425" s="21"/>
      <c r="J425" s="22"/>
      <c r="N425" s="21"/>
      <c r="R425" s="23"/>
    </row>
    <row r="426" spans="2:18" hidden="1" x14ac:dyDescent="0.25">
      <c r="B426" s="18" t="s">
        <v>98</v>
      </c>
      <c r="F426" s="21">
        <f>'[1]Текущие концовки'!F197</f>
        <v>0</v>
      </c>
      <c r="G426" s="21"/>
      <c r="H426" s="21"/>
      <c r="J426" s="22"/>
      <c r="N426" s="21"/>
      <c r="R426" s="23"/>
    </row>
    <row r="427" spans="2:18" hidden="1" x14ac:dyDescent="0.25">
      <c r="B427" s="18" t="s">
        <v>99</v>
      </c>
      <c r="F427" s="21">
        <f>'[1]Текущие концовки'!F198</f>
        <v>0</v>
      </c>
      <c r="G427" s="21"/>
      <c r="H427" s="21"/>
      <c r="J427" s="22"/>
      <c r="N427" s="21"/>
      <c r="R427" s="23"/>
    </row>
    <row r="428" spans="2:18" hidden="1" x14ac:dyDescent="0.25">
      <c r="B428" s="18" t="s">
        <v>81</v>
      </c>
      <c r="F428" s="21">
        <f>'[1]Текущие концовки'!F199</f>
        <v>0</v>
      </c>
      <c r="G428" s="21"/>
      <c r="H428" s="21"/>
      <c r="J428" s="22"/>
      <c r="N428" s="21"/>
      <c r="R428" s="23"/>
    </row>
    <row r="429" spans="2:18" hidden="1" x14ac:dyDescent="0.25">
      <c r="B429" s="18" t="s">
        <v>91</v>
      </c>
      <c r="F429" s="21">
        <f>'[1]Текущие концовки'!F200</f>
        <v>0</v>
      </c>
      <c r="G429" s="21"/>
      <c r="H429" s="21"/>
      <c r="J429" s="22"/>
      <c r="N429" s="21"/>
      <c r="R429" s="23"/>
    </row>
    <row r="430" spans="2:18" hidden="1" x14ac:dyDescent="0.25">
      <c r="B430" s="18" t="s">
        <v>92</v>
      </c>
      <c r="F430" s="21">
        <f>'[1]Текущие концовки'!F201</f>
        <v>0</v>
      </c>
      <c r="G430" s="21">
        <f>'[1]Текущие концовки'!G201</f>
        <v>0</v>
      </c>
      <c r="H430" s="21">
        <f>'[1]Текущие концовки'!H201</f>
        <v>0</v>
      </c>
      <c r="J430" s="22">
        <f>'[1]Текущие концовки'!J201</f>
        <v>0</v>
      </c>
      <c r="N430" s="21">
        <f>'[1]Текущие концовки'!L201</f>
        <v>0</v>
      </c>
      <c r="R430" s="23" t="e">
        <f>'[1]Текущие концовки'!M201</f>
        <v>#REF!</v>
      </c>
    </row>
    <row r="431" spans="2:18" hidden="1" x14ac:dyDescent="0.25">
      <c r="B431" s="18" t="s">
        <v>84</v>
      </c>
      <c r="F431" s="21"/>
      <c r="G431" s="21"/>
      <c r="H431" s="21"/>
      <c r="J431" s="22"/>
      <c r="N431" s="21"/>
      <c r="R431" s="23"/>
    </row>
    <row r="432" spans="2:18" hidden="1" x14ac:dyDescent="0.25">
      <c r="B432" s="18" t="s">
        <v>93</v>
      </c>
      <c r="F432" s="21">
        <f>'[1]Текущие концовки'!F203</f>
        <v>0</v>
      </c>
      <c r="G432" s="21"/>
      <c r="H432" s="21"/>
      <c r="J432" s="22"/>
      <c r="N432" s="21"/>
      <c r="R432" s="23"/>
    </row>
    <row r="433" spans="2:18" hidden="1" x14ac:dyDescent="0.25">
      <c r="B433" s="18" t="s">
        <v>88</v>
      </c>
      <c r="F433" s="21">
        <f>'[1]Текущие концовки'!F204</f>
        <v>0</v>
      </c>
      <c r="G433" s="21"/>
      <c r="H433" s="21"/>
      <c r="J433" s="22"/>
      <c r="N433" s="21"/>
      <c r="R433" s="23"/>
    </row>
    <row r="434" spans="2:18" hidden="1" x14ac:dyDescent="0.25">
      <c r="B434" s="18" t="s">
        <v>98</v>
      </c>
      <c r="F434" s="21">
        <f>'[1]Текущие концовки'!F205</f>
        <v>0</v>
      </c>
      <c r="G434" s="21"/>
      <c r="H434" s="21"/>
      <c r="J434" s="22"/>
      <c r="N434" s="21"/>
      <c r="R434" s="23"/>
    </row>
    <row r="435" spans="2:18" hidden="1" x14ac:dyDescent="0.25">
      <c r="B435" s="18" t="s">
        <v>99</v>
      </c>
      <c r="F435" s="21">
        <f>'[1]Текущие концовки'!F206</f>
        <v>0</v>
      </c>
      <c r="G435" s="21"/>
      <c r="H435" s="21"/>
      <c r="J435" s="22"/>
      <c r="N435" s="21"/>
      <c r="R435" s="23"/>
    </row>
    <row r="436" spans="2:18" ht="21" hidden="1" x14ac:dyDescent="0.25">
      <c r="B436" s="18" t="s">
        <v>96</v>
      </c>
      <c r="F436" s="21">
        <f>'[1]Текущие концовки'!F207</f>
        <v>0</v>
      </c>
      <c r="G436" s="21"/>
      <c r="H436" s="21"/>
      <c r="J436" s="22"/>
      <c r="N436" s="21"/>
      <c r="R436" s="23"/>
    </row>
    <row r="437" spans="2:18" hidden="1" x14ac:dyDescent="0.25">
      <c r="B437" s="18" t="s">
        <v>97</v>
      </c>
      <c r="F437" s="21">
        <f>'[1]Текущие концовки'!F208</f>
        <v>0</v>
      </c>
      <c r="G437" s="21">
        <f>'[1]Текущие концовки'!G208</f>
        <v>0</v>
      </c>
      <c r="H437" s="21">
        <f>'[1]Текущие концовки'!H208</f>
        <v>0</v>
      </c>
      <c r="J437" s="22">
        <f>'[1]Текущие концовки'!J208</f>
        <v>0</v>
      </c>
      <c r="N437" s="21">
        <f>'[1]Текущие концовки'!L208</f>
        <v>0</v>
      </c>
      <c r="R437" s="23" t="e">
        <f>'[1]Текущие концовки'!M208</f>
        <v>#REF!</v>
      </c>
    </row>
    <row r="438" spans="2:18" hidden="1" x14ac:dyDescent="0.25">
      <c r="B438" s="18" t="s">
        <v>88</v>
      </c>
      <c r="F438" s="21">
        <f>'[1]Текущие концовки'!F209</f>
        <v>0</v>
      </c>
      <c r="G438" s="21"/>
      <c r="H438" s="21"/>
      <c r="J438" s="22"/>
      <c r="N438" s="21"/>
      <c r="R438" s="23"/>
    </row>
    <row r="439" spans="2:18" hidden="1" x14ac:dyDescent="0.25">
      <c r="B439" s="18" t="s">
        <v>98</v>
      </c>
      <c r="F439" s="21">
        <f>'[1]Текущие концовки'!F210</f>
        <v>0</v>
      </c>
      <c r="G439" s="21"/>
      <c r="H439" s="21"/>
      <c r="J439" s="22"/>
      <c r="N439" s="21"/>
      <c r="R439" s="23"/>
    </row>
    <row r="440" spans="2:18" hidden="1" x14ac:dyDescent="0.25">
      <c r="B440" s="18" t="s">
        <v>99</v>
      </c>
      <c r="F440" s="21">
        <f>'[1]Текущие концовки'!F211</f>
        <v>0</v>
      </c>
      <c r="G440" s="21"/>
      <c r="H440" s="21"/>
      <c r="J440" s="22"/>
      <c r="N440" s="21"/>
      <c r="R440" s="23"/>
    </row>
    <row r="441" spans="2:18" ht="21" hidden="1" x14ac:dyDescent="0.25">
      <c r="B441" s="18" t="s">
        <v>100</v>
      </c>
      <c r="F441" s="21">
        <f>'[1]Текущие концовки'!F212</f>
        <v>0</v>
      </c>
      <c r="G441" s="21"/>
      <c r="H441" s="21"/>
      <c r="J441" s="22"/>
      <c r="N441" s="21"/>
      <c r="R441" s="23"/>
    </row>
    <row r="442" spans="2:18" hidden="1" x14ac:dyDescent="0.25">
      <c r="B442" s="18" t="s">
        <v>101</v>
      </c>
      <c r="F442" s="21">
        <f>'[1]Текущие концовки'!F213</f>
        <v>0</v>
      </c>
      <c r="G442" s="21">
        <f>'[1]Текущие концовки'!G213</f>
        <v>0</v>
      </c>
      <c r="H442" s="21">
        <f>'[1]Текущие концовки'!H213</f>
        <v>0</v>
      </c>
      <c r="J442" s="22">
        <f>'[1]Текущие концовки'!J213</f>
        <v>0</v>
      </c>
      <c r="N442" s="21">
        <f>'[1]Текущие концовки'!L213</f>
        <v>0</v>
      </c>
      <c r="R442" s="23" t="e">
        <f>'[1]Текущие концовки'!M213</f>
        <v>#REF!</v>
      </c>
    </row>
    <row r="443" spans="2:18" hidden="1" x14ac:dyDescent="0.25">
      <c r="B443" s="18" t="s">
        <v>84</v>
      </c>
      <c r="F443" s="21"/>
      <c r="G443" s="21"/>
      <c r="H443" s="21"/>
      <c r="J443" s="22"/>
      <c r="N443" s="21"/>
      <c r="R443" s="23"/>
    </row>
    <row r="444" spans="2:18" hidden="1" x14ac:dyDescent="0.25">
      <c r="B444" s="18" t="s">
        <v>102</v>
      </c>
      <c r="F444" s="21" t="e">
        <f>'[1]Текущие концовки'!F215</f>
        <v>#REF!</v>
      </c>
      <c r="G444" s="21"/>
      <c r="H444" s="21"/>
      <c r="J444" s="22"/>
      <c r="N444" s="21"/>
      <c r="R444" s="23"/>
    </row>
    <row r="445" spans="2:18" hidden="1" x14ac:dyDescent="0.25">
      <c r="B445" s="18" t="s">
        <v>88</v>
      </c>
      <c r="F445" s="21">
        <f>'[1]Текущие концовки'!F216</f>
        <v>0</v>
      </c>
      <c r="G445" s="21"/>
      <c r="H445" s="21"/>
      <c r="J445" s="22"/>
      <c r="N445" s="21"/>
      <c r="R445" s="23"/>
    </row>
    <row r="446" spans="2:18" hidden="1" x14ac:dyDescent="0.25">
      <c r="B446" s="18" t="s">
        <v>98</v>
      </c>
      <c r="F446" s="21">
        <f>'[1]Текущие концовки'!F217</f>
        <v>0</v>
      </c>
      <c r="G446" s="21"/>
      <c r="H446" s="21"/>
      <c r="J446" s="22"/>
      <c r="N446" s="21"/>
      <c r="R446" s="23"/>
    </row>
    <row r="447" spans="2:18" hidden="1" x14ac:dyDescent="0.25">
      <c r="B447" s="18" t="s">
        <v>99</v>
      </c>
      <c r="F447" s="21">
        <f>'[1]Текущие концовки'!F218</f>
        <v>0</v>
      </c>
      <c r="G447" s="21"/>
      <c r="H447" s="21"/>
      <c r="J447" s="22"/>
      <c r="N447" s="21"/>
      <c r="R447" s="23"/>
    </row>
    <row r="448" spans="2:18" hidden="1" x14ac:dyDescent="0.25">
      <c r="B448" s="18" t="s">
        <v>81</v>
      </c>
      <c r="F448" s="21">
        <f>'[1]Текущие концовки'!F219</f>
        <v>0</v>
      </c>
      <c r="G448" s="21"/>
      <c r="H448" s="21"/>
      <c r="J448" s="22"/>
      <c r="N448" s="21"/>
      <c r="R448" s="23"/>
    </row>
    <row r="449" spans="2:18" hidden="1" x14ac:dyDescent="0.25">
      <c r="B449" s="18" t="s">
        <v>103</v>
      </c>
      <c r="F449" s="21">
        <f>'[1]Текущие концовки'!F220</f>
        <v>0</v>
      </c>
      <c r="G449" s="21"/>
      <c r="H449" s="21"/>
      <c r="J449" s="22"/>
      <c r="N449" s="21"/>
      <c r="R449" s="23"/>
    </row>
    <row r="450" spans="2:18" hidden="1" x14ac:dyDescent="0.25">
      <c r="B450" s="18" t="s">
        <v>104</v>
      </c>
      <c r="F450" s="21">
        <f>'[1]Текущие концовки'!F221</f>
        <v>0</v>
      </c>
      <c r="G450" s="21">
        <f>'[1]Текущие концовки'!G221</f>
        <v>0</v>
      </c>
      <c r="H450" s="21">
        <f>'[1]Текущие концовки'!H221</f>
        <v>0</v>
      </c>
      <c r="J450" s="22">
        <f>'[1]Текущие концовки'!J221</f>
        <v>0</v>
      </c>
      <c r="N450" s="21">
        <f>'[1]Текущие концовки'!L221</f>
        <v>0</v>
      </c>
      <c r="R450" s="23" t="e">
        <f>'[1]Текущие концовки'!M221</f>
        <v>#REF!</v>
      </c>
    </row>
    <row r="451" spans="2:18" hidden="1" x14ac:dyDescent="0.25">
      <c r="B451" s="18" t="s">
        <v>88</v>
      </c>
      <c r="F451" s="21">
        <f>'[1]Текущие концовки'!F222</f>
        <v>0</v>
      </c>
      <c r="G451" s="21"/>
      <c r="H451" s="21"/>
      <c r="J451" s="22"/>
      <c r="N451" s="21"/>
      <c r="R451" s="23"/>
    </row>
    <row r="452" spans="2:18" hidden="1" x14ac:dyDescent="0.25">
      <c r="B452" s="18" t="s">
        <v>98</v>
      </c>
      <c r="F452" s="21">
        <f>'[1]Текущие концовки'!F223</f>
        <v>0</v>
      </c>
      <c r="G452" s="21"/>
      <c r="H452" s="21"/>
      <c r="J452" s="22"/>
      <c r="N452" s="21"/>
      <c r="R452" s="23"/>
    </row>
    <row r="453" spans="2:18" hidden="1" x14ac:dyDescent="0.25">
      <c r="B453" s="18" t="s">
        <v>99</v>
      </c>
      <c r="F453" s="21">
        <f>'[1]Текущие концовки'!F224</f>
        <v>0</v>
      </c>
      <c r="G453" s="21"/>
      <c r="H453" s="21"/>
      <c r="J453" s="22"/>
      <c r="N453" s="21"/>
      <c r="R453" s="23"/>
    </row>
    <row r="454" spans="2:18" hidden="1" x14ac:dyDescent="0.25">
      <c r="B454" s="18" t="s">
        <v>105</v>
      </c>
      <c r="F454" s="21">
        <f>'[1]Текущие концовки'!F225</f>
        <v>0</v>
      </c>
      <c r="G454" s="21"/>
      <c r="H454" s="21"/>
      <c r="J454" s="22"/>
      <c r="N454" s="21"/>
      <c r="R454" s="23"/>
    </row>
    <row r="455" spans="2:18" hidden="1" x14ac:dyDescent="0.25">
      <c r="B455" s="18" t="s">
        <v>106</v>
      </c>
      <c r="F455" s="21">
        <f>'[1]Текущие концовки'!F226</f>
        <v>0</v>
      </c>
      <c r="G455" s="21">
        <f>'[1]Текущие концовки'!G226</f>
        <v>0</v>
      </c>
      <c r="H455" s="21">
        <f>'[1]Текущие концовки'!H226</f>
        <v>0</v>
      </c>
      <c r="J455" s="22">
        <f>'[1]Текущие концовки'!J226</f>
        <v>0</v>
      </c>
      <c r="N455" s="21">
        <f>'[1]Текущие концовки'!L226</f>
        <v>0</v>
      </c>
      <c r="R455" s="23" t="e">
        <f>'[1]Текущие концовки'!M226</f>
        <v>#REF!</v>
      </c>
    </row>
    <row r="456" spans="2:18" hidden="1" x14ac:dyDescent="0.25">
      <c r="B456" s="18" t="s">
        <v>88</v>
      </c>
      <c r="F456" s="21">
        <f>'[1]Текущие концовки'!F227</f>
        <v>0</v>
      </c>
      <c r="G456" s="21"/>
      <c r="H456" s="21"/>
      <c r="J456" s="22"/>
      <c r="N456" s="21"/>
      <c r="R456" s="23"/>
    </row>
    <row r="457" spans="2:18" hidden="1" x14ac:dyDescent="0.25">
      <c r="B457" s="18" t="s">
        <v>98</v>
      </c>
      <c r="F457" s="21">
        <f>'[1]Текущие концовки'!F228</f>
        <v>0</v>
      </c>
      <c r="G457" s="21"/>
      <c r="H457" s="21"/>
      <c r="J457" s="22"/>
      <c r="N457" s="21"/>
      <c r="R457" s="23"/>
    </row>
    <row r="458" spans="2:18" hidden="1" x14ac:dyDescent="0.25">
      <c r="B458" s="18" t="s">
        <v>99</v>
      </c>
      <c r="F458" s="21">
        <f>'[1]Текущие концовки'!F229</f>
        <v>0</v>
      </c>
      <c r="G458" s="21"/>
      <c r="H458" s="21"/>
      <c r="J458" s="22"/>
      <c r="N458" s="21"/>
      <c r="R458" s="23"/>
    </row>
    <row r="459" spans="2:18" ht="21" hidden="1" x14ac:dyDescent="0.25">
      <c r="B459" s="18" t="s">
        <v>107</v>
      </c>
      <c r="F459" s="21">
        <f>'[1]Текущие концовки'!F230</f>
        <v>0</v>
      </c>
      <c r="G459" s="21"/>
      <c r="H459" s="21"/>
      <c r="J459" s="22"/>
      <c r="N459" s="21"/>
      <c r="R459" s="23"/>
    </row>
    <row r="460" spans="2:18" hidden="1" x14ac:dyDescent="0.25">
      <c r="B460" s="18" t="s">
        <v>108</v>
      </c>
      <c r="F460" s="21">
        <f>'[1]Текущие концовки'!F231</f>
        <v>0</v>
      </c>
      <c r="G460" s="21">
        <f>'[1]Текущие концовки'!G231</f>
        <v>0</v>
      </c>
      <c r="H460" s="21">
        <f>'[1]Текущие концовки'!H231</f>
        <v>0</v>
      </c>
      <c r="J460" s="22">
        <f>'[1]Текущие концовки'!J231</f>
        <v>0</v>
      </c>
      <c r="N460" s="21">
        <f>'[1]Текущие концовки'!L231</f>
        <v>0</v>
      </c>
      <c r="R460" s="23" t="e">
        <f>'[1]Текущие концовки'!M231</f>
        <v>#REF!</v>
      </c>
    </row>
    <row r="461" spans="2:18" hidden="1" x14ac:dyDescent="0.25">
      <c r="B461" s="18" t="s">
        <v>84</v>
      </c>
      <c r="F461" s="21"/>
      <c r="G461" s="21"/>
      <c r="H461" s="21"/>
      <c r="J461" s="22"/>
      <c r="N461" s="21"/>
      <c r="R461" s="23"/>
    </row>
    <row r="462" spans="2:18" hidden="1" x14ac:dyDescent="0.25">
      <c r="B462" s="18" t="s">
        <v>109</v>
      </c>
      <c r="F462" s="21">
        <f>'[1]Текущие концовки'!F233</f>
        <v>0</v>
      </c>
      <c r="G462" s="21"/>
      <c r="H462" s="21"/>
      <c r="J462" s="22"/>
      <c r="N462" s="21"/>
      <c r="R462" s="23"/>
    </row>
    <row r="463" spans="2:18" hidden="1" x14ac:dyDescent="0.25">
      <c r="B463" s="18" t="s">
        <v>88</v>
      </c>
      <c r="F463" s="21">
        <f>'[1]Текущие концовки'!F234</f>
        <v>0</v>
      </c>
      <c r="G463" s="21"/>
      <c r="H463" s="21"/>
      <c r="J463" s="22"/>
      <c r="N463" s="21"/>
      <c r="R463" s="23"/>
    </row>
    <row r="464" spans="2:18" hidden="1" x14ac:dyDescent="0.25">
      <c r="B464" s="18" t="s">
        <v>110</v>
      </c>
      <c r="F464" s="21">
        <f>'[1]Текущие концовки'!F235</f>
        <v>0</v>
      </c>
      <c r="G464" s="21"/>
      <c r="H464" s="21"/>
      <c r="J464" s="22"/>
      <c r="N464" s="21"/>
      <c r="R464" s="23"/>
    </row>
    <row r="465" spans="2:18" hidden="1" x14ac:dyDescent="0.25">
      <c r="B465" s="18" t="s">
        <v>99</v>
      </c>
      <c r="F465" s="21">
        <f>'[1]Текущие концовки'!F236</f>
        <v>0</v>
      </c>
      <c r="G465" s="21"/>
      <c r="H465" s="21"/>
      <c r="J465" s="22"/>
      <c r="N465" s="21"/>
      <c r="R465" s="23"/>
    </row>
    <row r="466" spans="2:18" hidden="1" x14ac:dyDescent="0.25">
      <c r="B466" s="18" t="s">
        <v>111</v>
      </c>
      <c r="F466" s="21">
        <f>'[1]Текущие концовки'!F237</f>
        <v>0</v>
      </c>
      <c r="G466" s="21"/>
      <c r="H466" s="21"/>
      <c r="J466" s="22"/>
      <c r="N466" s="21"/>
      <c r="R466" s="23"/>
    </row>
    <row r="467" spans="2:18" hidden="1" x14ac:dyDescent="0.25">
      <c r="B467" s="18" t="s">
        <v>112</v>
      </c>
      <c r="F467" s="21">
        <f>'[1]Текущие концовки'!F238</f>
        <v>0</v>
      </c>
      <c r="G467" s="21">
        <f>'[1]Текущие концовки'!G238</f>
        <v>0</v>
      </c>
      <c r="H467" s="21">
        <f>'[1]Текущие концовки'!H238</f>
        <v>0</v>
      </c>
      <c r="J467" s="22">
        <f>'[1]Текущие концовки'!J238</f>
        <v>0</v>
      </c>
      <c r="N467" s="21">
        <f>'[1]Текущие концовки'!L238</f>
        <v>0</v>
      </c>
      <c r="R467" s="23" t="e">
        <f>'[1]Текущие концовки'!M238</f>
        <v>#REF!</v>
      </c>
    </row>
    <row r="468" spans="2:18" hidden="1" x14ac:dyDescent="0.25">
      <c r="B468" s="18" t="s">
        <v>110</v>
      </c>
      <c r="F468" s="21">
        <f>'[1]Текущие концовки'!F239</f>
        <v>0</v>
      </c>
      <c r="G468" s="21"/>
      <c r="H468" s="21"/>
      <c r="J468" s="22"/>
      <c r="N468" s="21"/>
      <c r="R468" s="23"/>
    </row>
    <row r="469" spans="2:18" hidden="1" x14ac:dyDescent="0.25">
      <c r="B469" s="18" t="s">
        <v>99</v>
      </c>
      <c r="F469" s="21">
        <f>'[1]Текущие концовки'!F240</f>
        <v>0</v>
      </c>
      <c r="G469" s="21"/>
      <c r="H469" s="21"/>
      <c r="J469" s="22"/>
      <c r="N469" s="21"/>
      <c r="R469" s="23"/>
    </row>
    <row r="470" spans="2:18" ht="21" hidden="1" x14ac:dyDescent="0.25">
      <c r="B470" s="18" t="s">
        <v>113</v>
      </c>
      <c r="F470" s="21">
        <f>'[1]Текущие концовки'!F241</f>
        <v>0</v>
      </c>
      <c r="G470" s="21"/>
      <c r="H470" s="21"/>
      <c r="J470" s="22"/>
      <c r="N470" s="21"/>
      <c r="R470" s="23"/>
    </row>
    <row r="471" spans="2:18" hidden="1" x14ac:dyDescent="0.25">
      <c r="B471" s="18" t="s">
        <v>114</v>
      </c>
      <c r="F471" s="21">
        <f>'[1]Текущие концовки'!F242</f>
        <v>0</v>
      </c>
      <c r="G471" s="21">
        <f>'[1]Текущие концовки'!G242</f>
        <v>0</v>
      </c>
      <c r="H471" s="21">
        <f>'[1]Текущие концовки'!H242</f>
        <v>0</v>
      </c>
      <c r="J471" s="22">
        <f>'[1]Текущие концовки'!J242</f>
        <v>0</v>
      </c>
      <c r="N471" s="21">
        <f>'[1]Текущие концовки'!L242</f>
        <v>0</v>
      </c>
      <c r="R471" s="23" t="e">
        <f>'[1]Текущие концовки'!M242</f>
        <v>#REF!</v>
      </c>
    </row>
    <row r="472" spans="2:18" hidden="1" x14ac:dyDescent="0.25">
      <c r="B472" s="18" t="s">
        <v>88</v>
      </c>
      <c r="F472" s="21">
        <f>'[1]Текущие концовки'!F243</f>
        <v>0</v>
      </c>
      <c r="G472" s="21"/>
      <c r="H472" s="21"/>
      <c r="J472" s="22"/>
      <c r="N472" s="21"/>
      <c r="R472" s="23"/>
    </row>
    <row r="473" spans="2:18" hidden="1" x14ac:dyDescent="0.25">
      <c r="B473" s="18" t="s">
        <v>110</v>
      </c>
      <c r="F473" s="21">
        <f>'[1]Текущие концовки'!F244</f>
        <v>0</v>
      </c>
      <c r="G473" s="21"/>
      <c r="H473" s="21"/>
      <c r="J473" s="22"/>
      <c r="N473" s="21"/>
      <c r="R473" s="23"/>
    </row>
    <row r="474" spans="2:18" hidden="1" x14ac:dyDescent="0.25">
      <c r="B474" s="18" t="s">
        <v>99</v>
      </c>
      <c r="F474" s="21">
        <f>'[1]Текущие концовки'!F245</f>
        <v>0</v>
      </c>
      <c r="G474" s="21"/>
      <c r="H474" s="21"/>
      <c r="J474" s="22"/>
      <c r="N474" s="21"/>
      <c r="R474" s="23"/>
    </row>
    <row r="475" spans="2:18" ht="21" hidden="1" x14ac:dyDescent="0.25">
      <c r="B475" s="18" t="s">
        <v>115</v>
      </c>
      <c r="F475" s="21">
        <f>'[1]Текущие концовки'!F246</f>
        <v>0</v>
      </c>
      <c r="G475" s="21"/>
      <c r="H475" s="21"/>
      <c r="J475" s="22"/>
      <c r="N475" s="21"/>
      <c r="R475" s="23"/>
    </row>
    <row r="476" spans="2:18" ht="21" hidden="1" x14ac:dyDescent="0.25">
      <c r="B476" s="18" t="s">
        <v>116</v>
      </c>
      <c r="F476" s="21">
        <f>'[1]Текущие концовки'!F247</f>
        <v>0</v>
      </c>
      <c r="G476" s="21">
        <f>'[1]Текущие концовки'!G247</f>
        <v>0</v>
      </c>
      <c r="H476" s="21">
        <f>'[1]Текущие концовки'!H247</f>
        <v>0</v>
      </c>
      <c r="J476" s="22">
        <f>'[1]Текущие концовки'!J247</f>
        <v>0</v>
      </c>
      <c r="N476" s="21">
        <f>'[1]Текущие концовки'!L247</f>
        <v>0</v>
      </c>
      <c r="R476" s="23" t="e">
        <f>'[1]Текущие концовки'!M247</f>
        <v>#REF!</v>
      </c>
    </row>
    <row r="477" spans="2:18" hidden="1" x14ac:dyDescent="0.25">
      <c r="B477" s="18" t="s">
        <v>88</v>
      </c>
      <c r="F477" s="21">
        <f>'[1]Текущие концовки'!F248</f>
        <v>0</v>
      </c>
      <c r="G477" s="21"/>
      <c r="H477" s="21"/>
      <c r="J477" s="22"/>
      <c r="N477" s="21"/>
      <c r="R477" s="23"/>
    </row>
    <row r="478" spans="2:18" hidden="1" x14ac:dyDescent="0.25">
      <c r="B478" s="18" t="s">
        <v>148</v>
      </c>
      <c r="F478" s="21">
        <f>'[1]Текущие концовки'!F249</f>
        <v>0</v>
      </c>
      <c r="G478" s="21">
        <f>'[1]Текущие концовки'!G249</f>
        <v>0</v>
      </c>
      <c r="H478" s="21">
        <f>'[1]Текущие концовки'!H249</f>
        <v>0</v>
      </c>
      <c r="J478" s="22">
        <f>'[1]Текущие концовки'!J249</f>
        <v>0</v>
      </c>
      <c r="N478" s="21">
        <f>'[1]Текущие концовки'!L249</f>
        <v>0</v>
      </c>
      <c r="R478" s="23" t="e">
        <f>'[1]Текущие концовки'!M249</f>
        <v>#REF!</v>
      </c>
    </row>
    <row r="479" spans="2:18" ht="21" hidden="1" x14ac:dyDescent="0.25">
      <c r="B479" s="18" t="s">
        <v>118</v>
      </c>
      <c r="F479" s="21">
        <f>'[1]Текущие концовки'!F250</f>
        <v>0</v>
      </c>
      <c r="G479" s="21"/>
      <c r="H479" s="21"/>
      <c r="J479" s="22"/>
      <c r="N479" s="21"/>
      <c r="R479" s="23"/>
    </row>
    <row r="480" spans="2:18" hidden="1" x14ac:dyDescent="0.25">
      <c r="B480" s="18" t="s">
        <v>119</v>
      </c>
      <c r="F480" s="21">
        <f>'[1]Текущие концовки'!F251</f>
        <v>0</v>
      </c>
      <c r="G480" s="21"/>
      <c r="H480" s="21"/>
      <c r="J480" s="22"/>
      <c r="N480" s="21"/>
      <c r="R480" s="23"/>
    </row>
    <row r="481" spans="2:18" hidden="1" x14ac:dyDescent="0.25">
      <c r="B481" s="18" t="s">
        <v>120</v>
      </c>
      <c r="F481" s="21">
        <f>'[1]Текущие концовки'!F252</f>
        <v>0</v>
      </c>
      <c r="G481" s="21"/>
      <c r="H481" s="21"/>
      <c r="J481" s="22"/>
      <c r="N481" s="21"/>
      <c r="R481" s="23"/>
    </row>
    <row r="482" spans="2:18" ht="21" hidden="1" x14ac:dyDescent="0.25">
      <c r="B482" s="18" t="s">
        <v>121</v>
      </c>
      <c r="F482" s="21">
        <f>'[1]Текущие концовки'!F253</f>
        <v>0</v>
      </c>
      <c r="G482" s="21"/>
      <c r="H482" s="21"/>
      <c r="J482" s="22"/>
      <c r="N482" s="21">
        <f>'[1]Текущие концовки'!L253</f>
        <v>0</v>
      </c>
      <c r="R482" s="23"/>
    </row>
    <row r="483" spans="2:18" hidden="1" x14ac:dyDescent="0.25">
      <c r="B483" s="18" t="s">
        <v>136</v>
      </c>
      <c r="F483" s="21">
        <f>'[1]Текущие концовки'!F254</f>
        <v>0</v>
      </c>
      <c r="G483" s="21"/>
      <c r="H483" s="21"/>
      <c r="J483" s="22"/>
      <c r="N483" s="21">
        <f>'[1]Текущие концовки'!L254</f>
        <v>0</v>
      </c>
      <c r="R483" s="23"/>
    </row>
    <row r="484" spans="2:18" hidden="1" x14ac:dyDescent="0.25">
      <c r="B484" s="18" t="s">
        <v>123</v>
      </c>
      <c r="F484" s="21">
        <f>'[1]Текущие концовки'!F255</f>
        <v>0</v>
      </c>
      <c r="G484" s="21"/>
      <c r="H484" s="21"/>
      <c r="J484" s="22"/>
      <c r="N484" s="21"/>
      <c r="R484" s="23"/>
    </row>
    <row r="485" spans="2:18" hidden="1" x14ac:dyDescent="0.25">
      <c r="B485" s="18" t="s">
        <v>124</v>
      </c>
      <c r="F485" s="21">
        <f>'[1]Текущие концовки'!F256</f>
        <v>0</v>
      </c>
      <c r="G485" s="21"/>
      <c r="H485" s="21"/>
      <c r="J485" s="22"/>
      <c r="N485" s="21"/>
      <c r="R485" s="23"/>
    </row>
    <row r="486" spans="2:18" hidden="1" x14ac:dyDescent="0.25">
      <c r="B486" s="18" t="s">
        <v>125</v>
      </c>
      <c r="F486" s="21">
        <f>'[1]Текущие концовки'!F257</f>
        <v>0</v>
      </c>
      <c r="G486" s="21"/>
      <c r="H486" s="21"/>
      <c r="J486" s="22"/>
      <c r="N486" s="21"/>
      <c r="R486" s="23"/>
    </row>
    <row r="487" spans="2:18" hidden="1" x14ac:dyDescent="0.25">
      <c r="B487" s="18" t="s">
        <v>126</v>
      </c>
      <c r="F487" s="21"/>
      <c r="G487" s="21"/>
      <c r="H487" s="21"/>
      <c r="J487" s="22">
        <f>'[1]Текущие концовки'!J258</f>
        <v>0</v>
      </c>
      <c r="N487" s="21"/>
      <c r="R487" s="23"/>
    </row>
    <row r="488" spans="2:18" hidden="1" x14ac:dyDescent="0.25">
      <c r="B488" s="18" t="s">
        <v>127</v>
      </c>
      <c r="F488" s="21"/>
      <c r="G488" s="21"/>
      <c r="H488" s="21"/>
      <c r="J488" s="22">
        <f>'[1]Текущие концовки'!J259</f>
        <v>0</v>
      </c>
      <c r="N488" s="21"/>
      <c r="R488" s="23"/>
    </row>
    <row r="489" spans="2:18" hidden="1" x14ac:dyDescent="0.25">
      <c r="B489" s="18" t="s">
        <v>128</v>
      </c>
      <c r="F489" s="21"/>
      <c r="G489" s="21"/>
      <c r="H489" s="21"/>
      <c r="J489" s="22">
        <f>'[1]Текущие концовки'!J260</f>
        <v>0</v>
      </c>
      <c r="N489" s="21"/>
      <c r="R489" s="23"/>
    </row>
    <row r="491" spans="2:18" x14ac:dyDescent="0.25">
      <c r="B491" s="18" t="s">
        <v>149</v>
      </c>
      <c r="C491" s="57"/>
      <c r="F491" s="55">
        <f>'[1]Текущие концовки'!F262</f>
        <v>15068201.92</v>
      </c>
      <c r="G491" s="55">
        <f>'[1]Текущие концовки'!G262</f>
        <v>9576381.1199999992</v>
      </c>
      <c r="H491" s="19">
        <f>'[1]Текущие концовки'!H262</f>
        <v>3465178.9</v>
      </c>
      <c r="I491" s="52"/>
      <c r="J491" s="20">
        <f>'[1]Текущие концовки'!J262</f>
        <v>32440.35</v>
      </c>
      <c r="N491" s="55">
        <f>'[1]Текущие концовки'!L262</f>
        <v>2026641.9</v>
      </c>
      <c r="R491" s="56" t="e">
        <f>'[1]Текущие концовки'!M262</f>
        <v>#REF!</v>
      </c>
    </row>
    <row r="492" spans="2:18" x14ac:dyDescent="0.25">
      <c r="C492" s="57"/>
      <c r="F492" s="55"/>
      <c r="G492" s="55"/>
      <c r="H492" s="21">
        <f>'[1]Текущие концовки'!I262</f>
        <v>786940.7</v>
      </c>
      <c r="I492" s="52"/>
      <c r="J492" s="22">
        <f>'[1]Текущие концовки'!K262</f>
        <v>2674.1640000000002</v>
      </c>
      <c r="N492" s="55"/>
      <c r="R492" s="56"/>
    </row>
    <row r="493" spans="2:18" hidden="1" x14ac:dyDescent="0.25">
      <c r="B493" s="18" t="s">
        <v>73</v>
      </c>
      <c r="F493" s="21">
        <f>'[1]Текущие концовки'!F263</f>
        <v>0</v>
      </c>
      <c r="G493" s="21">
        <f>'[1]Текущие концовки'!G263</f>
        <v>0</v>
      </c>
      <c r="H493" s="21">
        <f>'[1]Текущие концовки'!H263</f>
        <v>0</v>
      </c>
      <c r="J493" s="22">
        <f>'[1]Текущие концовки'!J263</f>
        <v>0</v>
      </c>
      <c r="N493" s="21">
        <f>'[1]Текущие концовки'!L263</f>
        <v>0</v>
      </c>
      <c r="R493" s="23" t="e">
        <f>'[1]Текущие концовки'!M263</f>
        <v>#REF!</v>
      </c>
    </row>
    <row r="494" spans="2:18" hidden="1" x14ac:dyDescent="0.25">
      <c r="B494" s="18" t="s">
        <v>74</v>
      </c>
      <c r="F494" s="21">
        <f>'[1]Текущие концовки'!F264</f>
        <v>0</v>
      </c>
      <c r="G494" s="21"/>
      <c r="H494" s="21"/>
      <c r="J494" s="22"/>
      <c r="N494" s="21"/>
      <c r="R494" s="23"/>
    </row>
    <row r="495" spans="2:18" hidden="1" x14ac:dyDescent="0.25">
      <c r="B495" s="18" t="s">
        <v>75</v>
      </c>
      <c r="F495" s="21">
        <f>'[1]Текущие концовки'!F265</f>
        <v>0</v>
      </c>
      <c r="G495" s="21"/>
      <c r="H495" s="21"/>
      <c r="J495" s="22"/>
      <c r="N495" s="21"/>
      <c r="R495" s="23"/>
    </row>
    <row r="496" spans="2:18" hidden="1" x14ac:dyDescent="0.25">
      <c r="B496" s="18" t="s">
        <v>76</v>
      </c>
      <c r="F496" s="21">
        <f>'[1]Текущие концовки'!F266</f>
        <v>0</v>
      </c>
      <c r="G496" s="21"/>
      <c r="H496" s="21"/>
      <c r="J496" s="22"/>
      <c r="N496" s="21"/>
      <c r="R496" s="23"/>
    </row>
    <row r="497" spans="2:18" hidden="1" x14ac:dyDescent="0.25">
      <c r="B497" s="18" t="s">
        <v>77</v>
      </c>
      <c r="F497" s="21">
        <f>'[1]Текущие концовки'!F267</f>
        <v>0</v>
      </c>
      <c r="G497" s="21"/>
      <c r="H497" s="21"/>
      <c r="J497" s="22"/>
      <c r="N497" s="21"/>
      <c r="R497" s="23"/>
    </row>
    <row r="498" spans="2:18" hidden="1" x14ac:dyDescent="0.25">
      <c r="B498" s="18" t="s">
        <v>78</v>
      </c>
      <c r="F498" s="21">
        <f>'[1]Текущие концовки'!F268</f>
        <v>0</v>
      </c>
      <c r="G498" s="21"/>
      <c r="H498" s="21"/>
      <c r="J498" s="22"/>
      <c r="N498" s="21"/>
      <c r="R498" s="23"/>
    </row>
    <row r="499" spans="2:18" hidden="1" x14ac:dyDescent="0.25">
      <c r="B499" s="18" t="s">
        <v>79</v>
      </c>
      <c r="F499" s="21">
        <f>'[1]Текущие концовки'!F269</f>
        <v>0</v>
      </c>
      <c r="G499" s="21"/>
      <c r="H499" s="21"/>
      <c r="J499" s="22"/>
      <c r="N499" s="21"/>
      <c r="R499" s="23"/>
    </row>
    <row r="500" spans="2:18" hidden="1" x14ac:dyDescent="0.25">
      <c r="B500" s="18" t="s">
        <v>80</v>
      </c>
      <c r="F500" s="21">
        <f>'[1]Текущие концовки'!F270</f>
        <v>0</v>
      </c>
      <c r="G500" s="21"/>
      <c r="H500" s="21"/>
      <c r="J500" s="22"/>
      <c r="N500" s="21"/>
      <c r="R500" s="23"/>
    </row>
    <row r="501" spans="2:18" hidden="1" x14ac:dyDescent="0.25">
      <c r="B501" s="18" t="s">
        <v>81</v>
      </c>
      <c r="F501" s="21">
        <f>'[1]Текущие концовки'!F271</f>
        <v>0</v>
      </c>
      <c r="G501" s="21"/>
      <c r="H501" s="21"/>
      <c r="J501" s="22"/>
      <c r="N501" s="21"/>
      <c r="R501" s="23"/>
    </row>
    <row r="502" spans="2:18" hidden="1" x14ac:dyDescent="0.25">
      <c r="B502" s="18" t="s">
        <v>82</v>
      </c>
      <c r="F502" s="21">
        <f>'[1]Текущие концовки'!F272</f>
        <v>0</v>
      </c>
      <c r="G502" s="21"/>
      <c r="H502" s="21"/>
      <c r="J502" s="22"/>
      <c r="N502" s="21"/>
      <c r="R502" s="23"/>
    </row>
    <row r="503" spans="2:18" x14ac:dyDescent="0.25">
      <c r="B503" s="18" t="s">
        <v>83</v>
      </c>
      <c r="C503" s="57"/>
      <c r="F503" s="55">
        <f>'[1]Текущие концовки'!F273</f>
        <v>2835254.2</v>
      </c>
      <c r="G503" s="55">
        <f>'[1]Текущие концовки'!G273</f>
        <v>1711032.4</v>
      </c>
      <c r="H503" s="19">
        <f>'[1]Текущие концовки'!H273</f>
        <v>968148.7</v>
      </c>
      <c r="I503" s="52"/>
      <c r="J503" s="20">
        <f>'[1]Текущие концовки'!J273</f>
        <v>7277.43</v>
      </c>
      <c r="N503" s="55">
        <f>'[1]Текущие концовки'!L273</f>
        <v>156073.1</v>
      </c>
      <c r="R503" s="56" t="e">
        <f>'[1]Текущие концовки'!M273</f>
        <v>#REF!</v>
      </c>
    </row>
    <row r="504" spans="2:18" x14ac:dyDescent="0.25">
      <c r="C504" s="57"/>
      <c r="F504" s="55"/>
      <c r="G504" s="55"/>
      <c r="H504" s="21">
        <f>'[1]Текущие концовки'!I273</f>
        <v>235957.9</v>
      </c>
      <c r="I504" s="52"/>
      <c r="J504" s="22">
        <f>'[1]Текущие концовки'!K273</f>
        <v>887.89200000000005</v>
      </c>
      <c r="N504" s="55"/>
      <c r="R504" s="56"/>
    </row>
    <row r="505" spans="2:18" hidden="1" x14ac:dyDescent="0.25">
      <c r="B505" s="18" t="s">
        <v>84</v>
      </c>
      <c r="F505" s="21"/>
      <c r="G505" s="21"/>
      <c r="H505" s="21"/>
      <c r="J505" s="22"/>
      <c r="N505" s="21"/>
      <c r="R505" s="23"/>
    </row>
    <row r="506" spans="2:18" hidden="1" x14ac:dyDescent="0.25">
      <c r="B506" s="18" t="s">
        <v>85</v>
      </c>
      <c r="F506" s="21"/>
      <c r="G506" s="21">
        <f>'[1]Текущие концовки'!G275</f>
        <v>0</v>
      </c>
      <c r="H506" s="21"/>
      <c r="J506" s="22"/>
      <c r="N506" s="21"/>
      <c r="R506" s="23"/>
    </row>
    <row r="507" spans="2:18" hidden="1" x14ac:dyDescent="0.25">
      <c r="B507" s="18" t="s">
        <v>86</v>
      </c>
      <c r="F507" s="21">
        <f>'[1]Текущие концовки'!F276</f>
        <v>0</v>
      </c>
      <c r="G507" s="21"/>
      <c r="H507" s="21"/>
      <c r="J507" s="22"/>
      <c r="N507" s="21"/>
      <c r="R507" s="23"/>
    </row>
    <row r="508" spans="2:18" hidden="1" x14ac:dyDescent="0.25">
      <c r="B508" s="18" t="s">
        <v>87</v>
      </c>
      <c r="F508" s="21">
        <f>'[1]Текущие концовки'!F277</f>
        <v>0</v>
      </c>
      <c r="G508" s="21"/>
      <c r="H508" s="21"/>
      <c r="J508" s="22"/>
      <c r="N508" s="21"/>
      <c r="R508" s="23"/>
    </row>
    <row r="509" spans="2:18" hidden="1" x14ac:dyDescent="0.25">
      <c r="B509" s="18" t="s">
        <v>88</v>
      </c>
      <c r="F509" s="21">
        <f>'[1]Текущие концовки'!F278</f>
        <v>0</v>
      </c>
      <c r="G509" s="21"/>
      <c r="H509" s="21"/>
      <c r="J509" s="22"/>
      <c r="N509" s="21"/>
      <c r="R509" s="23"/>
    </row>
    <row r="510" spans="2:18" ht="21" x14ac:dyDescent="0.25">
      <c r="B510" s="18" t="s">
        <v>89</v>
      </c>
      <c r="C510" s="24"/>
      <c r="F510" s="21">
        <f>'[1]Текущие концовки'!F279</f>
        <v>1946990.3</v>
      </c>
      <c r="G510" s="21"/>
      <c r="H510" s="21"/>
      <c r="J510" s="22"/>
      <c r="N510" s="21"/>
      <c r="R510" s="23"/>
    </row>
    <row r="511" spans="2:18" x14ac:dyDescent="0.25">
      <c r="B511" s="18" t="s">
        <v>90</v>
      </c>
      <c r="C511" s="24"/>
      <c r="F511" s="21">
        <f>'[1]Текущие концовки'!F280</f>
        <v>1265543.71</v>
      </c>
      <c r="G511" s="21"/>
      <c r="H511" s="21"/>
      <c r="J511" s="22"/>
      <c r="N511" s="21"/>
      <c r="R511" s="23"/>
    </row>
    <row r="512" spans="2:18" hidden="1" x14ac:dyDescent="0.25">
      <c r="B512" s="18" t="s">
        <v>81</v>
      </c>
      <c r="F512" s="21">
        <f>'[1]Текущие концовки'!F281</f>
        <v>0</v>
      </c>
      <c r="G512" s="21"/>
      <c r="H512" s="21"/>
      <c r="J512" s="22"/>
      <c r="N512" s="21"/>
      <c r="R512" s="23"/>
    </row>
    <row r="513" spans="2:18" x14ac:dyDescent="0.25">
      <c r="B513" s="18" t="s">
        <v>91</v>
      </c>
      <c r="C513" s="24"/>
      <c r="F513" s="36">
        <f>'[1]Текущие концовки'!F282</f>
        <v>6047788.21</v>
      </c>
      <c r="G513" s="21"/>
      <c r="H513" s="21"/>
      <c r="J513" s="22"/>
      <c r="N513" s="21"/>
      <c r="R513" s="23"/>
    </row>
    <row r="514" spans="2:18" x14ac:dyDescent="0.25">
      <c r="B514" s="18" t="s">
        <v>92</v>
      </c>
      <c r="C514" s="57"/>
      <c r="F514" s="55">
        <f>'[1]Текущие концовки'!F283</f>
        <v>5623534.2000000002</v>
      </c>
      <c r="G514" s="55">
        <f>'[1]Текущие концовки'!G283</f>
        <v>1255935.2</v>
      </c>
      <c r="H514" s="19">
        <f>'[1]Текущие концовки'!H283</f>
        <v>2497030.2000000002</v>
      </c>
      <c r="I514" s="52"/>
      <c r="J514" s="20">
        <f>'[1]Текущие концовки'!J283</f>
        <v>5787.72</v>
      </c>
      <c r="N514" s="55">
        <f>'[1]Текущие концовки'!L283</f>
        <v>1870568.8</v>
      </c>
      <c r="R514" s="56" t="e">
        <f>'[1]Текущие концовки'!M283</f>
        <v>#REF!</v>
      </c>
    </row>
    <row r="515" spans="2:18" x14ac:dyDescent="0.25">
      <c r="C515" s="57"/>
      <c r="F515" s="55"/>
      <c r="G515" s="55"/>
      <c r="H515" s="21">
        <f>'[1]Текущие концовки'!I283</f>
        <v>550982.80000000005</v>
      </c>
      <c r="I515" s="52"/>
      <c r="J515" s="22">
        <f>'[1]Текущие концовки'!K283</f>
        <v>1786.2719999999999</v>
      </c>
      <c r="N515" s="55"/>
      <c r="R515" s="56"/>
    </row>
    <row r="516" spans="2:18" hidden="1" x14ac:dyDescent="0.25">
      <c r="B516" s="18" t="s">
        <v>84</v>
      </c>
      <c r="F516" s="21"/>
      <c r="G516" s="21"/>
      <c r="H516" s="21"/>
      <c r="J516" s="22"/>
      <c r="N516" s="21"/>
      <c r="R516" s="23"/>
    </row>
    <row r="517" spans="2:18" hidden="1" x14ac:dyDescent="0.25">
      <c r="B517" s="18" t="s">
        <v>93</v>
      </c>
      <c r="F517" s="21">
        <f>'[1]Текущие концовки'!F285</f>
        <v>0</v>
      </c>
      <c r="G517" s="21"/>
      <c r="H517" s="21"/>
      <c r="J517" s="22"/>
      <c r="N517" s="21"/>
      <c r="R517" s="23"/>
    </row>
    <row r="518" spans="2:18" hidden="1" x14ac:dyDescent="0.25">
      <c r="B518" s="18" t="s">
        <v>88</v>
      </c>
      <c r="F518" s="21">
        <f>'[1]Текущие концовки'!F286</f>
        <v>0</v>
      </c>
      <c r="G518" s="21"/>
      <c r="H518" s="21"/>
      <c r="J518" s="22"/>
      <c r="N518" s="21"/>
      <c r="R518" s="23"/>
    </row>
    <row r="519" spans="2:18" x14ac:dyDescent="0.25">
      <c r="B519" s="18" t="s">
        <v>94</v>
      </c>
      <c r="C519" s="24"/>
      <c r="F519" s="21">
        <v>1061404.0749999993</v>
      </c>
      <c r="G519" s="21"/>
      <c r="H519" s="21"/>
      <c r="J519" s="22"/>
      <c r="N519" s="21"/>
      <c r="R519" s="23"/>
    </row>
    <row r="520" spans="2:18" x14ac:dyDescent="0.25">
      <c r="B520" s="18" t="s">
        <v>95</v>
      </c>
      <c r="C520" s="24"/>
      <c r="F520" s="21">
        <f>'[1]Текущие концовки'!F288</f>
        <v>1115771.8700000001</v>
      </c>
      <c r="G520" s="21"/>
      <c r="H520" s="21"/>
      <c r="J520" s="22"/>
      <c r="N520" s="21"/>
      <c r="R520" s="23"/>
    </row>
    <row r="521" spans="2:18" ht="21" x14ac:dyDescent="0.25">
      <c r="B521" s="18" t="s">
        <v>96</v>
      </c>
      <c r="C521" s="24"/>
      <c r="F521" s="36">
        <v>7800710.1449999996</v>
      </c>
      <c r="G521" s="21"/>
      <c r="H521" s="21"/>
      <c r="J521" s="22"/>
      <c r="N521" s="21"/>
      <c r="R521" s="23"/>
    </row>
    <row r="522" spans="2:18" hidden="1" x14ac:dyDescent="0.25">
      <c r="B522" s="18" t="s">
        <v>97</v>
      </c>
      <c r="F522" s="21">
        <f>'[1]Текущие концовки'!F290</f>
        <v>0</v>
      </c>
      <c r="G522" s="21">
        <f>'[1]Текущие концовки'!G290</f>
        <v>0</v>
      </c>
      <c r="H522" s="21">
        <f>'[1]Текущие концовки'!H290</f>
        <v>0</v>
      </c>
      <c r="J522" s="22">
        <f>'[1]Текущие концовки'!J290</f>
        <v>0</v>
      </c>
      <c r="N522" s="21">
        <f>'[1]Текущие концовки'!L290</f>
        <v>0</v>
      </c>
      <c r="R522" s="23" t="e">
        <f>'[1]Текущие концовки'!M290</f>
        <v>#REF!</v>
      </c>
    </row>
    <row r="523" spans="2:18" hidden="1" x14ac:dyDescent="0.25">
      <c r="B523" s="18" t="s">
        <v>88</v>
      </c>
      <c r="F523" s="21">
        <f>'[1]Текущие концовки'!F291</f>
        <v>0</v>
      </c>
      <c r="G523" s="21"/>
      <c r="H523" s="21"/>
      <c r="J523" s="22"/>
      <c r="N523" s="21"/>
      <c r="R523" s="23"/>
    </row>
    <row r="524" spans="2:18" hidden="1" x14ac:dyDescent="0.25">
      <c r="B524" s="18" t="s">
        <v>98</v>
      </c>
      <c r="F524" s="21">
        <f>'[1]Текущие концовки'!F292</f>
        <v>0</v>
      </c>
      <c r="G524" s="21"/>
      <c r="H524" s="21"/>
      <c r="J524" s="22"/>
      <c r="N524" s="21"/>
      <c r="R524" s="23"/>
    </row>
    <row r="525" spans="2:18" hidden="1" x14ac:dyDescent="0.25">
      <c r="B525" s="18" t="s">
        <v>99</v>
      </c>
      <c r="F525" s="21">
        <f>'[1]Текущие концовки'!F293</f>
        <v>0</v>
      </c>
      <c r="G525" s="21"/>
      <c r="H525" s="21"/>
      <c r="J525" s="22"/>
      <c r="N525" s="21"/>
      <c r="R525" s="23"/>
    </row>
    <row r="526" spans="2:18" ht="21" hidden="1" x14ac:dyDescent="0.25">
      <c r="B526" s="18" t="s">
        <v>100</v>
      </c>
      <c r="F526" s="21">
        <f>'[1]Текущие концовки'!F294</f>
        <v>0</v>
      </c>
      <c r="G526" s="21"/>
      <c r="H526" s="21"/>
      <c r="J526" s="22"/>
      <c r="N526" s="21"/>
      <c r="R526" s="23"/>
    </row>
    <row r="527" spans="2:18" hidden="1" x14ac:dyDescent="0.25">
      <c r="B527" s="18" t="s">
        <v>101</v>
      </c>
      <c r="F527" s="21">
        <f>'[1]Текущие концовки'!F295</f>
        <v>0</v>
      </c>
      <c r="G527" s="21">
        <f>'[1]Текущие концовки'!G295</f>
        <v>0</v>
      </c>
      <c r="H527" s="21">
        <f>'[1]Текущие концовки'!H295</f>
        <v>0</v>
      </c>
      <c r="J527" s="22">
        <f>'[1]Текущие концовки'!J295</f>
        <v>0</v>
      </c>
      <c r="N527" s="21">
        <f>'[1]Текущие концовки'!L295</f>
        <v>0</v>
      </c>
      <c r="R527" s="23" t="e">
        <f>'[1]Текущие концовки'!M295</f>
        <v>#REF!</v>
      </c>
    </row>
    <row r="528" spans="2:18" hidden="1" x14ac:dyDescent="0.25">
      <c r="B528" s="18" t="s">
        <v>84</v>
      </c>
      <c r="F528" s="21"/>
      <c r="G528" s="21"/>
      <c r="H528" s="21"/>
      <c r="J528" s="22"/>
      <c r="N528" s="21"/>
      <c r="R528" s="23"/>
    </row>
    <row r="529" spans="2:18" hidden="1" x14ac:dyDescent="0.25">
      <c r="B529" s="18" t="s">
        <v>102</v>
      </c>
      <c r="F529" s="21" t="e">
        <f>'[1]Текущие концовки'!F297</f>
        <v>#REF!</v>
      </c>
      <c r="G529" s="21"/>
      <c r="H529" s="21"/>
      <c r="J529" s="22"/>
      <c r="N529" s="21"/>
      <c r="R529" s="23"/>
    </row>
    <row r="530" spans="2:18" hidden="1" x14ac:dyDescent="0.25">
      <c r="B530" s="18" t="s">
        <v>88</v>
      </c>
      <c r="F530" s="21">
        <f>'[1]Текущие концовки'!F298</f>
        <v>0</v>
      </c>
      <c r="G530" s="21"/>
      <c r="H530" s="21"/>
      <c r="J530" s="22"/>
      <c r="N530" s="21"/>
      <c r="R530" s="23"/>
    </row>
    <row r="531" spans="2:18" hidden="1" x14ac:dyDescent="0.25">
      <c r="B531" s="18" t="s">
        <v>98</v>
      </c>
      <c r="F531" s="21">
        <f>'[1]Текущие концовки'!F299</f>
        <v>0</v>
      </c>
      <c r="G531" s="21"/>
      <c r="H531" s="21"/>
      <c r="J531" s="22"/>
      <c r="N531" s="21"/>
      <c r="R531" s="23"/>
    </row>
    <row r="532" spans="2:18" hidden="1" x14ac:dyDescent="0.25">
      <c r="B532" s="18" t="s">
        <v>99</v>
      </c>
      <c r="F532" s="21">
        <f>'[1]Текущие концовки'!F300</f>
        <v>0</v>
      </c>
      <c r="G532" s="21"/>
      <c r="H532" s="21"/>
      <c r="J532" s="22"/>
      <c r="N532" s="21"/>
      <c r="R532" s="23"/>
    </row>
    <row r="533" spans="2:18" hidden="1" x14ac:dyDescent="0.25">
      <c r="B533" s="18" t="s">
        <v>81</v>
      </c>
      <c r="F533" s="21">
        <f>'[1]Текущие концовки'!F301</f>
        <v>0</v>
      </c>
      <c r="G533" s="21"/>
      <c r="H533" s="21"/>
      <c r="J533" s="22"/>
      <c r="N533" s="21"/>
      <c r="R533" s="23"/>
    </row>
    <row r="534" spans="2:18" hidden="1" x14ac:dyDescent="0.25">
      <c r="B534" s="18" t="s">
        <v>103</v>
      </c>
      <c r="F534" s="21">
        <f>'[1]Текущие концовки'!F302</f>
        <v>0</v>
      </c>
      <c r="G534" s="21"/>
      <c r="H534" s="21"/>
      <c r="J534" s="22"/>
      <c r="N534" s="21"/>
      <c r="R534" s="23"/>
    </row>
    <row r="535" spans="2:18" hidden="1" x14ac:dyDescent="0.25">
      <c r="B535" s="18" t="s">
        <v>104</v>
      </c>
      <c r="F535" s="21">
        <f>'[1]Текущие концовки'!F303</f>
        <v>0</v>
      </c>
      <c r="G535" s="21">
        <f>'[1]Текущие концовки'!G303</f>
        <v>0</v>
      </c>
      <c r="H535" s="21">
        <f>'[1]Текущие концовки'!H303</f>
        <v>0</v>
      </c>
      <c r="J535" s="22">
        <f>'[1]Текущие концовки'!J303</f>
        <v>0</v>
      </c>
      <c r="N535" s="21">
        <f>'[1]Текущие концовки'!L303</f>
        <v>0</v>
      </c>
      <c r="R535" s="23" t="e">
        <f>'[1]Текущие концовки'!M303</f>
        <v>#REF!</v>
      </c>
    </row>
    <row r="536" spans="2:18" hidden="1" x14ac:dyDescent="0.25">
      <c r="B536" s="18" t="s">
        <v>88</v>
      </c>
      <c r="F536" s="21">
        <f>'[1]Текущие концовки'!F304</f>
        <v>0</v>
      </c>
      <c r="G536" s="21"/>
      <c r="H536" s="21"/>
      <c r="J536" s="22"/>
      <c r="N536" s="21"/>
      <c r="R536" s="23"/>
    </row>
    <row r="537" spans="2:18" hidden="1" x14ac:dyDescent="0.25">
      <c r="B537" s="18" t="s">
        <v>98</v>
      </c>
      <c r="F537" s="21">
        <f>'[1]Текущие концовки'!F305</f>
        <v>0</v>
      </c>
      <c r="G537" s="21"/>
      <c r="H537" s="21"/>
      <c r="J537" s="22"/>
      <c r="N537" s="21"/>
      <c r="R537" s="23"/>
    </row>
    <row r="538" spans="2:18" hidden="1" x14ac:dyDescent="0.25">
      <c r="B538" s="18" t="s">
        <v>99</v>
      </c>
      <c r="F538" s="21">
        <f>'[1]Текущие концовки'!F306</f>
        <v>0</v>
      </c>
      <c r="G538" s="21"/>
      <c r="H538" s="21"/>
      <c r="J538" s="22"/>
      <c r="N538" s="21"/>
      <c r="R538" s="23"/>
    </row>
    <row r="539" spans="2:18" hidden="1" x14ac:dyDescent="0.25">
      <c r="B539" s="18" t="s">
        <v>105</v>
      </c>
      <c r="F539" s="21">
        <f>'[1]Текущие концовки'!F307</f>
        <v>0</v>
      </c>
      <c r="G539" s="21"/>
      <c r="H539" s="21"/>
      <c r="J539" s="22"/>
      <c r="N539" s="21"/>
      <c r="R539" s="23"/>
    </row>
    <row r="540" spans="2:18" hidden="1" x14ac:dyDescent="0.25">
      <c r="B540" s="18" t="s">
        <v>106</v>
      </c>
      <c r="F540" s="21">
        <f>'[1]Текущие концовки'!F308</f>
        <v>0</v>
      </c>
      <c r="G540" s="21">
        <f>'[1]Текущие концовки'!G308</f>
        <v>0</v>
      </c>
      <c r="H540" s="21">
        <f>'[1]Текущие концовки'!H308</f>
        <v>0</v>
      </c>
      <c r="J540" s="22">
        <f>'[1]Текущие концовки'!J308</f>
        <v>0</v>
      </c>
      <c r="N540" s="21">
        <f>'[1]Текущие концовки'!L308</f>
        <v>0</v>
      </c>
      <c r="R540" s="23" t="e">
        <f>'[1]Текущие концовки'!M308</f>
        <v>#REF!</v>
      </c>
    </row>
    <row r="541" spans="2:18" hidden="1" x14ac:dyDescent="0.25">
      <c r="B541" s="18" t="s">
        <v>88</v>
      </c>
      <c r="F541" s="21">
        <f>'[1]Текущие концовки'!F309</f>
        <v>0</v>
      </c>
      <c r="G541" s="21"/>
      <c r="H541" s="21"/>
      <c r="J541" s="22"/>
      <c r="N541" s="21"/>
      <c r="R541" s="23"/>
    </row>
    <row r="542" spans="2:18" hidden="1" x14ac:dyDescent="0.25">
      <c r="B542" s="18" t="s">
        <v>98</v>
      </c>
      <c r="F542" s="21">
        <f>'[1]Текущие концовки'!F310</f>
        <v>0</v>
      </c>
      <c r="G542" s="21"/>
      <c r="H542" s="21"/>
      <c r="J542" s="22"/>
      <c r="N542" s="21"/>
      <c r="R542" s="23"/>
    </row>
    <row r="543" spans="2:18" hidden="1" x14ac:dyDescent="0.25">
      <c r="B543" s="18" t="s">
        <v>99</v>
      </c>
      <c r="F543" s="21">
        <f>'[1]Текущие концовки'!F311</f>
        <v>0</v>
      </c>
      <c r="G543" s="21"/>
      <c r="H543" s="21"/>
      <c r="J543" s="22"/>
      <c r="N543" s="21"/>
      <c r="R543" s="23"/>
    </row>
    <row r="544" spans="2:18" ht="21" hidden="1" x14ac:dyDescent="0.25">
      <c r="B544" s="18" t="s">
        <v>107</v>
      </c>
      <c r="F544" s="21">
        <f>'[1]Текущие концовки'!F312</f>
        <v>0</v>
      </c>
      <c r="G544" s="21"/>
      <c r="H544" s="21"/>
      <c r="J544" s="22"/>
      <c r="N544" s="21"/>
      <c r="R544" s="23"/>
    </row>
    <row r="545" spans="1:18" hidden="1" x14ac:dyDescent="0.25">
      <c r="B545" s="18" t="s">
        <v>108</v>
      </c>
      <c r="F545" s="21">
        <f>'[1]Текущие концовки'!F313</f>
        <v>0</v>
      </c>
      <c r="G545" s="21">
        <f>'[1]Текущие концовки'!G313</f>
        <v>0</v>
      </c>
      <c r="H545" s="21">
        <f>'[1]Текущие концовки'!H313</f>
        <v>0</v>
      </c>
      <c r="J545" s="22">
        <f>'[1]Текущие концовки'!J313</f>
        <v>0</v>
      </c>
      <c r="N545" s="21">
        <f>'[1]Текущие концовки'!L313</f>
        <v>0</v>
      </c>
      <c r="R545" s="23" t="e">
        <f>'[1]Текущие концовки'!M313</f>
        <v>#REF!</v>
      </c>
    </row>
    <row r="546" spans="1:18" hidden="1" x14ac:dyDescent="0.25">
      <c r="B546" s="18" t="s">
        <v>84</v>
      </c>
      <c r="F546" s="21"/>
      <c r="G546" s="21"/>
      <c r="H546" s="21"/>
      <c r="J546" s="22"/>
      <c r="N546" s="21"/>
      <c r="R546" s="23"/>
    </row>
    <row r="547" spans="1:18" hidden="1" x14ac:dyDescent="0.25">
      <c r="B547" s="18" t="s">
        <v>109</v>
      </c>
      <c r="F547" s="21">
        <f>'[1]Текущие концовки'!F315</f>
        <v>0</v>
      </c>
      <c r="G547" s="21"/>
      <c r="H547" s="21"/>
      <c r="J547" s="22"/>
      <c r="N547" s="21"/>
      <c r="R547" s="23"/>
    </row>
    <row r="548" spans="1:18" hidden="1" x14ac:dyDescent="0.25">
      <c r="B548" s="18" t="s">
        <v>88</v>
      </c>
      <c r="F548" s="21">
        <f>'[1]Текущие концовки'!F316</f>
        <v>0</v>
      </c>
      <c r="G548" s="21"/>
      <c r="H548" s="21"/>
      <c r="J548" s="22"/>
      <c r="N548" s="21"/>
      <c r="R548" s="23"/>
    </row>
    <row r="549" spans="1:18" hidden="1" x14ac:dyDescent="0.25">
      <c r="B549" s="18" t="s">
        <v>110</v>
      </c>
      <c r="F549" s="21">
        <f>'[1]Текущие концовки'!F317</f>
        <v>0</v>
      </c>
      <c r="G549" s="21"/>
      <c r="H549" s="21"/>
      <c r="J549" s="22"/>
      <c r="N549" s="21"/>
      <c r="R549" s="23"/>
    </row>
    <row r="550" spans="1:18" hidden="1" x14ac:dyDescent="0.25">
      <c r="B550" s="18" t="s">
        <v>99</v>
      </c>
      <c r="F550" s="21">
        <f>'[1]Текущие концовки'!F318</f>
        <v>0</v>
      </c>
      <c r="G550" s="21"/>
      <c r="H550" s="21"/>
      <c r="J550" s="22"/>
      <c r="N550" s="21"/>
      <c r="R550" s="23"/>
    </row>
    <row r="551" spans="1:18" hidden="1" x14ac:dyDescent="0.25">
      <c r="B551" s="18" t="s">
        <v>111</v>
      </c>
      <c r="F551" s="21">
        <f>'[1]Текущие концовки'!F319</f>
        <v>0</v>
      </c>
      <c r="G551" s="21"/>
      <c r="H551" s="21"/>
      <c r="J551" s="22"/>
      <c r="N551" s="21"/>
      <c r="R551" s="23"/>
    </row>
    <row r="552" spans="1:18" s="30" customFormat="1" x14ac:dyDescent="0.25">
      <c r="A552" s="2"/>
      <c r="B552" s="18" t="s">
        <v>112</v>
      </c>
      <c r="C552" s="24"/>
      <c r="D552" s="2"/>
      <c r="E552" s="2"/>
      <c r="F552" s="21">
        <v>661823.50899999996</v>
      </c>
      <c r="G552" s="21">
        <v>661823.50899999996</v>
      </c>
      <c r="H552" s="21">
        <f>'[1]Текущие концовки'!H320</f>
        <v>0</v>
      </c>
      <c r="I552" s="2"/>
      <c r="J552" s="22">
        <v>1937.52</v>
      </c>
      <c r="N552" s="31">
        <f>'[1]Текущие концовки'!L320</f>
        <v>0</v>
      </c>
      <c r="R552" s="32" t="e">
        <f>'[1]Текущие концовки'!M320</f>
        <v>#REF!</v>
      </c>
    </row>
    <row r="553" spans="1:18" s="30" customFormat="1" x14ac:dyDescent="0.25">
      <c r="A553" s="2"/>
      <c r="B553" s="18" t="s">
        <v>150</v>
      </c>
      <c r="C553" s="24"/>
      <c r="D553" s="2"/>
      <c r="E553" s="2"/>
      <c r="F553" s="21">
        <v>450445.728</v>
      </c>
      <c r="G553" s="21"/>
      <c r="H553" s="21"/>
      <c r="I553" s="2"/>
      <c r="J553" s="22"/>
      <c r="N553" s="31"/>
      <c r="R553" s="32"/>
    </row>
    <row r="554" spans="1:18" s="30" customFormat="1" x14ac:dyDescent="0.25">
      <c r="A554" s="2"/>
      <c r="B554" s="18" t="s">
        <v>151</v>
      </c>
      <c r="C554" s="24"/>
      <c r="D554" s="2"/>
      <c r="E554" s="2"/>
      <c r="F554" s="21">
        <v>264968.07529411762</v>
      </c>
      <c r="G554" s="21"/>
      <c r="H554" s="21"/>
      <c r="I554" s="2"/>
      <c r="J554" s="22"/>
      <c r="N554" s="31"/>
      <c r="R554" s="32"/>
    </row>
    <row r="555" spans="1:18" s="30" customFormat="1" ht="21" x14ac:dyDescent="0.25">
      <c r="A555" s="2"/>
      <c r="B555" s="18" t="s">
        <v>113</v>
      </c>
      <c r="C555" s="24"/>
      <c r="D555" s="2"/>
      <c r="E555" s="2"/>
      <c r="F555" s="21">
        <f>SUM(F547:F554)</f>
        <v>1377237.3122941176</v>
      </c>
      <c r="G555" s="21"/>
      <c r="H555" s="21"/>
      <c r="I555" s="2"/>
      <c r="J555" s="22"/>
      <c r="N555" s="31"/>
      <c r="R555" s="32"/>
    </row>
    <row r="556" spans="1:18" x14ac:dyDescent="0.25">
      <c r="B556" s="18" t="s">
        <v>114</v>
      </c>
      <c r="C556" s="24"/>
      <c r="F556" s="21">
        <f>'[1]Текущие концовки'!F324</f>
        <v>0</v>
      </c>
      <c r="G556" s="21">
        <f>'[1]Текущие концовки'!G324</f>
        <v>0</v>
      </c>
      <c r="H556" s="21">
        <f>'[1]Текущие концовки'!H324</f>
        <v>0</v>
      </c>
      <c r="J556" s="22">
        <f>'[1]Текущие концовки'!J324</f>
        <v>0</v>
      </c>
      <c r="N556" s="21">
        <f>'[1]Текущие концовки'!L324</f>
        <v>0</v>
      </c>
      <c r="R556" s="23" t="e">
        <f>'[1]Текущие концовки'!M324</f>
        <v>#REF!</v>
      </c>
    </row>
    <row r="557" spans="1:18" x14ac:dyDescent="0.25">
      <c r="B557" s="18" t="s">
        <v>88</v>
      </c>
      <c r="F557" s="21">
        <f>'[1]Текущие концовки'!F325</f>
        <v>0</v>
      </c>
      <c r="G557" s="21"/>
      <c r="H557" s="21"/>
      <c r="J557" s="22"/>
      <c r="N557" s="21"/>
      <c r="R557" s="23"/>
    </row>
    <row r="558" spans="1:18" x14ac:dyDescent="0.25">
      <c r="B558" s="18" t="s">
        <v>110</v>
      </c>
      <c r="F558" s="21">
        <f>'[1]Текущие концовки'!F326</f>
        <v>0</v>
      </c>
      <c r="G558" s="21"/>
      <c r="H558" s="21"/>
      <c r="J558" s="22"/>
      <c r="N558" s="21"/>
      <c r="R558" s="23"/>
    </row>
    <row r="559" spans="1:18" x14ac:dyDescent="0.25">
      <c r="B559" s="18" t="s">
        <v>99</v>
      </c>
      <c r="F559" s="21">
        <f>'[1]Текущие концовки'!F327</f>
        <v>0</v>
      </c>
      <c r="G559" s="21"/>
      <c r="H559" s="21"/>
      <c r="J559" s="22"/>
      <c r="N559" s="21"/>
      <c r="R559" s="23"/>
    </row>
    <row r="560" spans="1:18" ht="21" x14ac:dyDescent="0.25">
      <c r="B560" s="18" t="s">
        <v>115</v>
      </c>
      <c r="F560" s="21">
        <f>'[1]Текущие концовки'!F328</f>
        <v>0</v>
      </c>
      <c r="G560" s="21"/>
      <c r="H560" s="21"/>
      <c r="J560" s="22"/>
      <c r="N560" s="21"/>
      <c r="R560" s="23"/>
    </row>
    <row r="561" spans="2:18" ht="21" x14ac:dyDescent="0.25">
      <c r="B561" s="18" t="s">
        <v>116</v>
      </c>
      <c r="F561" s="21">
        <f>'[1]Текущие концовки'!F329</f>
        <v>0</v>
      </c>
      <c r="G561" s="21">
        <f>'[1]Текущие концовки'!G329</f>
        <v>0</v>
      </c>
      <c r="H561" s="21">
        <f>'[1]Текущие концовки'!H329</f>
        <v>0</v>
      </c>
      <c r="J561" s="22">
        <f>'[1]Текущие концовки'!J329</f>
        <v>0</v>
      </c>
      <c r="N561" s="21">
        <f>'[1]Текущие концовки'!L329</f>
        <v>0</v>
      </c>
      <c r="R561" s="23" t="e">
        <f>'[1]Текущие концовки'!M329</f>
        <v>#REF!</v>
      </c>
    </row>
    <row r="562" spans="2:18" x14ac:dyDescent="0.25">
      <c r="B562" s="18" t="s">
        <v>88</v>
      </c>
      <c r="F562" s="21">
        <f>'[1]Текущие концовки'!F330</f>
        <v>0</v>
      </c>
      <c r="G562" s="21"/>
      <c r="H562" s="21"/>
      <c r="J562" s="22"/>
      <c r="N562" s="21"/>
      <c r="R562" s="23"/>
    </row>
    <row r="563" spans="2:18" x14ac:dyDescent="0.25">
      <c r="B563" s="18" t="s">
        <v>152</v>
      </c>
      <c r="C563" s="24"/>
      <c r="F563" s="21">
        <f>'[1]Текущие концовки'!F331</f>
        <v>28486145.84</v>
      </c>
      <c r="G563" s="21">
        <f>'[1]Текущие концовки'!G331</f>
        <v>0</v>
      </c>
      <c r="H563" s="21">
        <f>'[1]Текущие концовки'!H331</f>
        <v>0</v>
      </c>
      <c r="J563" s="22"/>
      <c r="N563" s="21">
        <f>'[1]Текущие концовки'!L331</f>
        <v>0</v>
      </c>
      <c r="R563" s="23" t="e">
        <f>'[1]Текущие концовки'!M331</f>
        <v>#REF!</v>
      </c>
    </row>
    <row r="564" spans="2:18" ht="21" hidden="1" x14ac:dyDescent="0.25">
      <c r="B564" s="18" t="s">
        <v>118</v>
      </c>
      <c r="F564" s="21">
        <f>'[1]Текущие концовки'!F332</f>
        <v>0</v>
      </c>
      <c r="G564" s="21"/>
      <c r="H564" s="21"/>
      <c r="J564" s="22"/>
      <c r="N564" s="21"/>
      <c r="R564" s="23"/>
    </row>
    <row r="565" spans="2:18" x14ac:dyDescent="0.25">
      <c r="B565" s="18" t="s">
        <v>119</v>
      </c>
      <c r="C565" s="24"/>
      <c r="F565" s="21">
        <f>'[1]Текущие концовки'!F333</f>
        <v>8392862.9299999997</v>
      </c>
      <c r="G565" s="21"/>
      <c r="H565" s="21"/>
      <c r="J565" s="22">
        <f>F408/3500</f>
        <v>11490.281142857142</v>
      </c>
      <c r="N565" s="21"/>
      <c r="R565" s="23"/>
    </row>
    <row r="566" spans="2:18" x14ac:dyDescent="0.25">
      <c r="B566" s="18" t="s">
        <v>120</v>
      </c>
      <c r="C566" s="24"/>
      <c r="F566" s="21">
        <f>'[1]Текущие концовки'!F334</f>
        <v>5025080.99</v>
      </c>
      <c r="G566" s="21"/>
      <c r="H566" s="21"/>
      <c r="J566" s="22"/>
      <c r="N566" s="21"/>
      <c r="R566" s="23"/>
    </row>
    <row r="567" spans="2:18" ht="21" hidden="1" x14ac:dyDescent="0.25">
      <c r="B567" s="18" t="s">
        <v>121</v>
      </c>
      <c r="F567" s="21">
        <f>'[1]Текущие концовки'!F335</f>
        <v>0</v>
      </c>
      <c r="G567" s="21"/>
      <c r="H567" s="21"/>
      <c r="J567" s="22"/>
      <c r="N567" s="21">
        <f>'[1]Текущие концовки'!L335</f>
        <v>0</v>
      </c>
      <c r="R567" s="23"/>
    </row>
    <row r="568" spans="2:18" ht="21" x14ac:dyDescent="0.25">
      <c r="B568" s="18" t="s">
        <v>122</v>
      </c>
      <c r="C568" s="24"/>
      <c r="F568" s="21">
        <f>'[1]Текущие концовки'!F336</f>
        <v>24797.46</v>
      </c>
      <c r="G568" s="21"/>
      <c r="H568" s="21"/>
      <c r="J568" s="22">
        <f>F563/3500</f>
        <v>8138.8988114285712</v>
      </c>
      <c r="N568" s="21">
        <f>'[1]Текущие концовки'!L336</f>
        <v>24797.46</v>
      </c>
      <c r="R568" s="23"/>
    </row>
    <row r="569" spans="2:18" hidden="1" x14ac:dyDescent="0.25">
      <c r="B569" s="18" t="s">
        <v>123</v>
      </c>
      <c r="C569" s="24"/>
      <c r="F569" s="21">
        <f>'[1]Текущие концовки'!F337</f>
        <v>9576381.1199999992</v>
      </c>
      <c r="G569" s="21"/>
      <c r="H569" s="21"/>
      <c r="J569" s="22"/>
      <c r="N569" s="21"/>
      <c r="R569" s="23"/>
    </row>
    <row r="570" spans="2:18" hidden="1" x14ac:dyDescent="0.25">
      <c r="B570" s="18" t="s">
        <v>124</v>
      </c>
      <c r="C570" s="24"/>
      <c r="F570" s="21">
        <f>'[1]Текущие концовки'!F338</f>
        <v>786940.7</v>
      </c>
      <c r="G570" s="21"/>
      <c r="H570" s="21"/>
      <c r="J570" s="22"/>
      <c r="N570" s="21"/>
      <c r="R570" s="23"/>
    </row>
    <row r="571" spans="2:18" hidden="1" x14ac:dyDescent="0.25">
      <c r="B571" s="18" t="s">
        <v>125</v>
      </c>
      <c r="C571" s="24"/>
      <c r="F571" s="21">
        <f>'[1]Текущие концовки'!F339</f>
        <v>10363321.82</v>
      </c>
      <c r="G571" s="21"/>
      <c r="H571" s="21"/>
      <c r="J571" s="22"/>
      <c r="N571" s="21"/>
      <c r="R571" s="23"/>
    </row>
    <row r="572" spans="2:18" hidden="1" x14ac:dyDescent="0.25">
      <c r="B572" s="18" t="s">
        <v>126</v>
      </c>
      <c r="C572" s="24"/>
      <c r="F572" s="21"/>
      <c r="G572" s="21"/>
      <c r="H572" s="21"/>
      <c r="J572" s="22">
        <f>'[1]Текущие концовки'!J340</f>
        <v>32440.35</v>
      </c>
      <c r="N572" s="21"/>
      <c r="R572" s="23"/>
    </row>
    <row r="573" spans="2:18" hidden="1" x14ac:dyDescent="0.25">
      <c r="B573" s="18" t="s">
        <v>127</v>
      </c>
      <c r="C573" s="24"/>
      <c r="F573" s="21"/>
      <c r="G573" s="21"/>
      <c r="H573" s="21"/>
      <c r="J573" s="22">
        <f>'[1]Текущие концовки'!J341</f>
        <v>2674.1640000000002</v>
      </c>
      <c r="N573" s="21"/>
      <c r="R573" s="23"/>
    </row>
    <row r="574" spans="2:18" hidden="1" x14ac:dyDescent="0.25">
      <c r="B574" s="18" t="s">
        <v>128</v>
      </c>
      <c r="C574" s="24"/>
      <c r="F574" s="21"/>
      <c r="G574" s="21"/>
      <c r="H574" s="21"/>
      <c r="J574" s="22">
        <f>'[1]Текущие концовки'!J342</f>
        <v>35114.514000000003</v>
      </c>
      <c r="N574" s="21"/>
      <c r="R574" s="23"/>
    </row>
    <row r="576" spans="2:18" x14ac:dyDescent="0.25">
      <c r="B576" s="4" t="s">
        <v>153</v>
      </c>
      <c r="C576" s="65" t="s">
        <v>161</v>
      </c>
      <c r="D576" s="66"/>
      <c r="E576" s="66"/>
      <c r="F576" s="66"/>
      <c r="G576" s="66"/>
      <c r="H576" s="66"/>
      <c r="I576" s="66"/>
      <c r="J576" s="66"/>
    </row>
    <row r="577" spans="1:12" x14ac:dyDescent="0.25">
      <c r="C577" s="67" t="s">
        <v>154</v>
      </c>
      <c r="D577" s="67"/>
      <c r="E577" s="67"/>
      <c r="F577" s="67"/>
      <c r="G577" s="67"/>
      <c r="H577" s="67"/>
      <c r="I577" s="67"/>
      <c r="J577" s="67"/>
      <c r="K577" s="67"/>
      <c r="L577" s="67"/>
    </row>
    <row r="579" spans="1:12" x14ac:dyDescent="0.25">
      <c r="B579" s="4" t="s">
        <v>155</v>
      </c>
      <c r="C579" s="65" t="s">
        <v>160</v>
      </c>
      <c r="D579" s="66"/>
      <c r="E579" s="66"/>
      <c r="F579" s="66"/>
      <c r="G579" s="66"/>
      <c r="H579" s="66"/>
      <c r="I579" s="66"/>
      <c r="J579" s="66"/>
    </row>
    <row r="580" spans="1:12" x14ac:dyDescent="0.25">
      <c r="C580" s="67" t="s">
        <v>154</v>
      </c>
      <c r="D580" s="67"/>
      <c r="E580" s="67"/>
      <c r="F580" s="67"/>
      <c r="G580" s="67"/>
      <c r="H580" s="67"/>
      <c r="I580" s="67"/>
      <c r="J580" s="67"/>
      <c r="K580" s="67"/>
      <c r="L580" s="67"/>
    </row>
    <row r="581" spans="1:12" x14ac:dyDescent="0.25">
      <c r="A581" s="29"/>
    </row>
    <row r="583" spans="1:12" x14ac:dyDescent="0.25">
      <c r="E583" s="33" t="s">
        <v>157</v>
      </c>
      <c r="F583" s="34">
        <f>F513+F521</f>
        <v>13848498.355</v>
      </c>
      <c r="G583" s="33" t="s">
        <v>158</v>
      </c>
      <c r="H583" s="33" t="s">
        <v>156</v>
      </c>
    </row>
    <row r="584" spans="1:12" x14ac:dyDescent="0.25">
      <c r="E584" s="35" t="s">
        <v>159</v>
      </c>
      <c r="F584" s="37">
        <f>F583/3500</f>
        <v>3956.7138157142858</v>
      </c>
      <c r="G584" s="37">
        <f>F408/3350</f>
        <v>12004.771343283583</v>
      </c>
      <c r="H584" s="34">
        <f>F555/3350</f>
        <v>411.11561561018436</v>
      </c>
      <c r="J584" s="2" t="e">
        <f>#REF!</f>
        <v>#REF!</v>
      </c>
    </row>
  </sheetData>
  <mergeCells count="138">
    <mergeCell ref="C576:J576"/>
    <mergeCell ref="C577:L577"/>
    <mergeCell ref="C579:J579"/>
    <mergeCell ref="C580:L580"/>
    <mergeCell ref="C514:C515"/>
    <mergeCell ref="F514:F515"/>
    <mergeCell ref="G514:G515"/>
    <mergeCell ref="I514:I515"/>
    <mergeCell ref="N514:N515"/>
    <mergeCell ref="R514:R515"/>
    <mergeCell ref="C503:C504"/>
    <mergeCell ref="F503:F504"/>
    <mergeCell ref="G503:G504"/>
    <mergeCell ref="I503:I504"/>
    <mergeCell ref="N503:N504"/>
    <mergeCell ref="R503:R504"/>
    <mergeCell ref="C491:C492"/>
    <mergeCell ref="F491:F492"/>
    <mergeCell ref="G491:G492"/>
    <mergeCell ref="I491:I492"/>
    <mergeCell ref="N491:N492"/>
    <mergeCell ref="R491:R492"/>
    <mergeCell ref="A397:A398"/>
    <mergeCell ref="B397:B398"/>
    <mergeCell ref="C397:C398"/>
    <mergeCell ref="F397:F398"/>
    <mergeCell ref="G397:G398"/>
    <mergeCell ref="N397:N398"/>
    <mergeCell ref="A385:A386"/>
    <mergeCell ref="B385:B386"/>
    <mergeCell ref="C385:C386"/>
    <mergeCell ref="F385:F386"/>
    <mergeCell ref="G385:G386"/>
    <mergeCell ref="N385:N386"/>
    <mergeCell ref="A373:A374"/>
    <mergeCell ref="B373:B374"/>
    <mergeCell ref="C373:C374"/>
    <mergeCell ref="F373:F374"/>
    <mergeCell ref="G373:G374"/>
    <mergeCell ref="N373:N374"/>
    <mergeCell ref="N259:N260"/>
    <mergeCell ref="B359:J360"/>
    <mergeCell ref="A361:A362"/>
    <mergeCell ref="B361:B362"/>
    <mergeCell ref="C361:C362"/>
    <mergeCell ref="F361:F362"/>
    <mergeCell ref="G361:G362"/>
    <mergeCell ref="N361:N362"/>
    <mergeCell ref="B257:J258"/>
    <mergeCell ref="A259:A260"/>
    <mergeCell ref="B259:B260"/>
    <mergeCell ref="C259:C260"/>
    <mergeCell ref="F259:F260"/>
    <mergeCell ref="G259:G260"/>
    <mergeCell ref="C195:C196"/>
    <mergeCell ref="F195:F196"/>
    <mergeCell ref="G195:G196"/>
    <mergeCell ref="I195:I196"/>
    <mergeCell ref="N195:N196"/>
    <mergeCell ref="R195:R196"/>
    <mergeCell ref="C184:C185"/>
    <mergeCell ref="F184:F185"/>
    <mergeCell ref="G184:G185"/>
    <mergeCell ref="I184:I185"/>
    <mergeCell ref="N184:N185"/>
    <mergeCell ref="R184:R185"/>
    <mergeCell ref="C172:C173"/>
    <mergeCell ref="F172:F173"/>
    <mergeCell ref="G172:G173"/>
    <mergeCell ref="I172:I173"/>
    <mergeCell ref="N172:N173"/>
    <mergeCell ref="R172:R173"/>
    <mergeCell ref="A153:A154"/>
    <mergeCell ref="B153:B154"/>
    <mergeCell ref="C153:C154"/>
    <mergeCell ref="F153:F154"/>
    <mergeCell ref="G153:G154"/>
    <mergeCell ref="N153:N154"/>
    <mergeCell ref="A135:A136"/>
    <mergeCell ref="B135:B136"/>
    <mergeCell ref="C135:C136"/>
    <mergeCell ref="F135:F136"/>
    <mergeCell ref="G135:G136"/>
    <mergeCell ref="N135:N136"/>
    <mergeCell ref="A116:A117"/>
    <mergeCell ref="B116:B117"/>
    <mergeCell ref="C116:C117"/>
    <mergeCell ref="F116:F117"/>
    <mergeCell ref="G116:G117"/>
    <mergeCell ref="N116:N117"/>
    <mergeCell ref="A97:A98"/>
    <mergeCell ref="B97:B98"/>
    <mergeCell ref="C97:C98"/>
    <mergeCell ref="F97:F98"/>
    <mergeCell ref="G97:G98"/>
    <mergeCell ref="N97:N98"/>
    <mergeCell ref="A78:A79"/>
    <mergeCell ref="B78:B79"/>
    <mergeCell ref="C78:C79"/>
    <mergeCell ref="F78:F79"/>
    <mergeCell ref="G78:G79"/>
    <mergeCell ref="N78:N79"/>
    <mergeCell ref="A59:A60"/>
    <mergeCell ref="B59:B60"/>
    <mergeCell ref="C59:C60"/>
    <mergeCell ref="F59:F60"/>
    <mergeCell ref="G59:G60"/>
    <mergeCell ref="N59:N60"/>
    <mergeCell ref="N21:N22"/>
    <mergeCell ref="A40:A41"/>
    <mergeCell ref="B40:B41"/>
    <mergeCell ref="C40:C41"/>
    <mergeCell ref="F40:F41"/>
    <mergeCell ref="G40:G41"/>
    <mergeCell ref="N40:N41"/>
    <mergeCell ref="I15:J15"/>
    <mergeCell ref="B19:J20"/>
    <mergeCell ref="A21:A22"/>
    <mergeCell ref="B21:B22"/>
    <mergeCell ref="C21:C22"/>
    <mergeCell ref="F21:F22"/>
    <mergeCell ref="G21:G22"/>
    <mergeCell ref="A5:J5"/>
    <mergeCell ref="A6:J6"/>
    <mergeCell ref="A7:J7"/>
    <mergeCell ref="H8:I8"/>
    <mergeCell ref="H9:I9"/>
    <mergeCell ref="H10:I10"/>
    <mergeCell ref="H11:I11"/>
    <mergeCell ref="A12:J12"/>
    <mergeCell ref="A14:A16"/>
    <mergeCell ref="B14:B16"/>
    <mergeCell ref="C14:C16"/>
    <mergeCell ref="D14:E14"/>
    <mergeCell ref="F14:H14"/>
    <mergeCell ref="I14:J14"/>
    <mergeCell ref="F15:F16"/>
    <mergeCell ref="G15:G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локалка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2017-11-29T13:03:38Z</dcterms:modified>
</cp:coreProperties>
</file>